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2240" windowHeight="8700"/>
  </bookViews>
  <sheets>
    <sheet name="Renja DPKD up date baru 5_2_218" sheetId="12" r:id="rId1"/>
  </sheets>
  <definedNames>
    <definedName name="_xlnm._FilterDatabase" localSheetId="0" hidden="1">'Renja DPKD up date baru 5_2_218'!$P$2:$P$199</definedName>
    <definedName name="_xlnm.Print_Area" localSheetId="0">'Renja DPKD up date baru 5_2_218'!$D$2:$R$171</definedName>
    <definedName name="_xlnm.Print_Titles" localSheetId="0">'Renja DPKD up date baru 5_2_218'!$11:$14</definedName>
  </definedNames>
  <calcPr calcId="125725"/>
</workbook>
</file>

<file path=xl/calcChain.xml><?xml version="1.0" encoding="utf-8"?>
<calcChain xmlns="http://schemas.openxmlformats.org/spreadsheetml/2006/main">
  <c r="P147" i="12"/>
  <c r="P34"/>
  <c r="T34" s="1"/>
  <c r="Q154"/>
  <c r="P142"/>
  <c r="P102"/>
  <c r="Q103"/>
  <c r="P94"/>
  <c r="Q97"/>
  <c r="Q95"/>
  <c r="P82"/>
  <c r="Q88"/>
  <c r="Q142"/>
  <c r="Q136"/>
  <c r="Q134" s="1"/>
  <c r="P134"/>
  <c r="R129"/>
  <c r="Q129"/>
  <c r="S126"/>
  <c r="Q126" s="1"/>
  <c r="Q122"/>
  <c r="P120"/>
  <c r="Q120" s="1"/>
  <c r="S115"/>
  <c r="Q115" s="1"/>
  <c r="S112"/>
  <c r="Q112" s="1"/>
  <c r="P110"/>
  <c r="S106"/>
  <c r="Q106" s="1"/>
  <c r="Q102" s="1"/>
  <c r="S90"/>
  <c r="Q90" s="1"/>
  <c r="V87"/>
  <c r="V88" s="1"/>
  <c r="Q77"/>
  <c r="S75"/>
  <c r="Q75" s="1"/>
  <c r="S72"/>
  <c r="Q72" s="1"/>
  <c r="S68"/>
  <c r="Q68" s="1"/>
  <c r="S40"/>
  <c r="Q40" s="1"/>
  <c r="S37"/>
  <c r="Q37" s="1"/>
  <c r="S26"/>
  <c r="Q26" s="1"/>
  <c r="Q22" s="1"/>
  <c r="V25"/>
  <c r="P22"/>
  <c r="Q110" l="1"/>
  <c r="Q94" s="1"/>
  <c r="Q147"/>
  <c r="Q34"/>
  <c r="S110"/>
  <c r="T120"/>
  <c r="S86"/>
  <c r="Q86" s="1"/>
  <c r="Q82" s="1"/>
  <c r="P31" s="1"/>
  <c r="T83" l="1"/>
  <c r="Q31" l="1"/>
  <c r="P19"/>
  <c r="P158" s="1"/>
  <c r="U32" l="1"/>
  <c r="Q19"/>
  <c r="Q158" s="1"/>
  <c r="S158" s="1"/>
  <c r="S122" s="1"/>
  <c r="U19" l="1"/>
  <c r="U17"/>
  <c r="U68" s="1"/>
</calcChain>
</file>

<file path=xl/sharedStrings.xml><?xml version="1.0" encoding="utf-8"?>
<sst xmlns="http://schemas.openxmlformats.org/spreadsheetml/2006/main" count="340" uniqueCount="182">
  <si>
    <t>Penyediaan Jasa Surat Menyurat</t>
  </si>
  <si>
    <t>Penyediaan Barang Cetakan dan Penggandaan</t>
  </si>
  <si>
    <t>Penyediaan Bahan Logistik Kantor</t>
  </si>
  <si>
    <t>Penyediaan Bahan Bacaan dan Peraturan Perundang-undangan</t>
  </si>
  <si>
    <t>1</t>
  </si>
  <si>
    <t>Sasaran</t>
  </si>
  <si>
    <t>Volume</t>
  </si>
  <si>
    <t>Jumlah</t>
  </si>
  <si>
    <t>Satuan</t>
  </si>
  <si>
    <t>Kebijakan/Program</t>
  </si>
  <si>
    <t>2</t>
  </si>
  <si>
    <t>4</t>
  </si>
  <si>
    <t>Aparatur</t>
  </si>
  <si>
    <t>No.</t>
  </si>
  <si>
    <t>Kode Program/ Kegiatan</t>
  </si>
  <si>
    <t>Kegiatan</t>
  </si>
  <si>
    <t>Indikator output/ outcome</t>
  </si>
  <si>
    <t>Sumber pendanaan (Dekon, TP, APBD)</t>
  </si>
  <si>
    <t>Program Pelayanan Administrasi Perkantoran</t>
  </si>
  <si>
    <t xml:space="preserve">Output     </t>
  </si>
  <si>
    <t>:</t>
  </si>
  <si>
    <t>Outcome</t>
  </si>
  <si>
    <t>Penyediaan Jasa Komunikasi,Sumber Daya Air dan Listrik</t>
  </si>
  <si>
    <t>Tersedianya jasa komunikasi dan sumber daya</t>
  </si>
  <si>
    <t>air dan listrik</t>
  </si>
  <si>
    <t>Tersedianya  Peralatan dan Perlengkapan Kantor</t>
  </si>
  <si>
    <t>Penyediaan Jasa Kebersihan Kantor</t>
  </si>
  <si>
    <t>Penyediaan Jasa Perbaikan Peralatan Kerja</t>
  </si>
  <si>
    <t>Penyediaan Alat Tulis Kantor</t>
  </si>
  <si>
    <t>10</t>
  </si>
  <si>
    <t>Penyediaan Komponen Instalasi Listrik/Penerangan Bangunan Kantor</t>
  </si>
  <si>
    <t>Tersedianya  Peralatan dan instalasi kelistrikan</t>
  </si>
  <si>
    <t>Tersedianya bahan logistik kantor</t>
  </si>
  <si>
    <t>Rapat-rapat Koordinasi dan Konsultasi ke Luar Daerah</t>
  </si>
  <si>
    <t>Pengadaan Peralatan Gedung Kantor</t>
  </si>
  <si>
    <t>Pemeliharaan rutin/berkala Kendaraan Dinas/Operasional</t>
  </si>
  <si>
    <t>Program Peningkatan Kapasitas Sumber Daya Aparatur</t>
  </si>
  <si>
    <t>Bimbingan Teknis Implementasi Peraturan Perundang-undangan</t>
  </si>
  <si>
    <t>Penyusunan Laporan keuangan Akhir Tahun</t>
  </si>
  <si>
    <t>Penyusunan Rencana Kerja Anggaran dan Dokumen Pelaksana Anggaran (RKA-DPA)</t>
  </si>
  <si>
    <t>Program Peningkatan Pengembangan Pengelolaan Keuangan Daerah</t>
  </si>
  <si>
    <t>Output     :</t>
  </si>
  <si>
    <t>Outcome :</t>
  </si>
  <si>
    <t>Provinsi/Kabupaten</t>
  </si>
  <si>
    <t>Papua/Boven Digoel</t>
  </si>
  <si>
    <t>Urusan</t>
  </si>
  <si>
    <t>Organisasi</t>
  </si>
  <si>
    <t>Administrasi</t>
  </si>
  <si>
    <t>Program / Kegiatan</t>
  </si>
  <si>
    <t>Pagu indikatif</t>
  </si>
  <si>
    <t>(Rp.)</t>
  </si>
  <si>
    <t>I</t>
  </si>
  <si>
    <t>PENDAPATAN</t>
  </si>
  <si>
    <t>II</t>
  </si>
  <si>
    <t>BELANJA</t>
  </si>
  <si>
    <t>A</t>
  </si>
  <si>
    <t>BELANJA TIDAK LANGSUNG</t>
  </si>
  <si>
    <t>Non Kegiatan</t>
  </si>
  <si>
    <t>Tahun</t>
  </si>
  <si>
    <t>DAU</t>
  </si>
  <si>
    <t>Pelaksanaan tugas pemerintahan dan pelayanan standar</t>
  </si>
  <si>
    <t>masyarakat yang sesuai standar</t>
  </si>
  <si>
    <t>B</t>
  </si>
  <si>
    <t>BELANJA LANGSUNG</t>
  </si>
  <si>
    <t xml:space="preserve"> </t>
  </si>
  <si>
    <t>Program Peningkatan Sarana &amp; Prasarana Aparatur</t>
  </si>
  <si>
    <t>IV</t>
  </si>
  <si>
    <t>V</t>
  </si>
  <si>
    <t>VI</t>
  </si>
  <si>
    <t>VII</t>
  </si>
  <si>
    <t>Terbayarnya gaji dan tunjamgan,tambahan penghasilan PNS / Aparatur</t>
  </si>
  <si>
    <t xml:space="preserve">Penyediaan makan dan minum </t>
  </si>
  <si>
    <t>Tersedianya  anggaran untuk  makan dan minum kantor ( Rapat dan Tamu)</t>
  </si>
  <si>
    <t>000000000000000000000000000'''''''''''</t>
  </si>
  <si>
    <t>Dinas Perpustakaan dan Kearsipan Daerah</t>
  </si>
  <si>
    <t>Tahun 2017</t>
  </si>
  <si>
    <t>2.18.01.01 Dinas Perpustakaan dan Kearsipan Daerah</t>
  </si>
  <si>
    <t>TAHUN ANGGARAN 2017</t>
  </si>
  <si>
    <t>2.18.2.18.01.01.</t>
  </si>
  <si>
    <t>2.18.2.18.01.01.01</t>
  </si>
  <si>
    <t>Penyediaan Jasa Sewa Gedung Kantor dan Rumah Jabatan/Dinas</t>
  </si>
  <si>
    <t>Tersedianya  sewa gedung kantor</t>
  </si>
  <si>
    <t>Lancarnya aktivitas kantor</t>
  </si>
  <si>
    <t>Program penyelamatan dan pelestarian dokumen/arsip daerah</t>
  </si>
  <si>
    <t>Pendataan dan penataan dokumen/arsip daerah</t>
  </si>
  <si>
    <t>Program pemeliharaan rutin/berkala sarana dan prasarana kearsipan</t>
  </si>
  <si>
    <t>Monitoring, evaluasi dan pelaporan kondisi situasi data</t>
  </si>
  <si>
    <t>Sosialisasi/penyuluhan kearsipan di lingkungan instansi pemerintah/swasta</t>
  </si>
  <si>
    <t>Tahun 2018</t>
  </si>
  <si>
    <t>JUMLAH PAGU INDIKATIF TAHUN 2018</t>
  </si>
  <si>
    <t>2.18.2.18.01.01.16.02</t>
  </si>
  <si>
    <t>2.18.2.18.01.01.16.01</t>
  </si>
  <si>
    <t>2.18.2.18.01.01.16</t>
  </si>
  <si>
    <t>2.18.2.18.01.01.17.03</t>
  </si>
  <si>
    <t>2.18.2.18.01.01.17</t>
  </si>
  <si>
    <t>2.18.2.18.01.01.00.00.5</t>
  </si>
  <si>
    <t>2.18.2.18.01.01.00.00.4</t>
  </si>
  <si>
    <t>2.18.2.18.01.01.00.00.5.01</t>
  </si>
  <si>
    <t>Gaji  dan Tunjangan Pegawai Negeri Sipil ( PNS ) Tambahan Penghasilan</t>
  </si>
  <si>
    <t>2.18.2.18.01.00.00.5.02</t>
  </si>
  <si>
    <t>2.18.2.18.01.01.02</t>
  </si>
  <si>
    <t>2.18.2.18.01.01.02.09</t>
  </si>
  <si>
    <t>2.18.2.18.01.01.02.24</t>
  </si>
  <si>
    <t>2.18.2.18.01.01.05</t>
  </si>
  <si>
    <t>2.18.2.18.01.01.03.03</t>
  </si>
  <si>
    <t>2.18.2.18.01.01.06</t>
  </si>
  <si>
    <t>2.18.2.18.01.01.06.03</t>
  </si>
  <si>
    <t>2.18.2.18.01.01.06.04</t>
  </si>
  <si>
    <t>`</t>
  </si>
  <si>
    <t xml:space="preserve">PLT, KEPALA DINAS PERPUSTAKAAN DAN </t>
  </si>
  <si>
    <t>KEARSIPAN DAERAH KABUPATEN BOVEN DIGOEL</t>
  </si>
  <si>
    <t>NICOLAUS KUYAP, S.Pd</t>
  </si>
  <si>
    <t xml:space="preserve">Pembina </t>
  </si>
  <si>
    <t>NIP. 19670216 199610 1 001</t>
  </si>
  <si>
    <t>Tanah Merah, 08 September 2017</t>
  </si>
  <si>
    <t>2.18         Urusan Wajib Bukan Pelayanan Dasar</t>
  </si>
  <si>
    <t>Nama OPD</t>
  </si>
  <si>
    <t>RENJA OPD</t>
  </si>
  <si>
    <t>MATRIKS RENJA OPD</t>
  </si>
  <si>
    <t>Pelaksananan koordinasi pengembangan perpustakaan</t>
  </si>
  <si>
    <t xml:space="preserve">Supervisi, pembinaan dan stimulasi pada </t>
  </si>
  <si>
    <t>perpustakaan umum, perpustakaan khusus</t>
  </si>
  <si>
    <t>2.18.2.18.01.01.21</t>
  </si>
  <si>
    <t>2.18.2.18.01.01.21.04</t>
  </si>
  <si>
    <t>2.18.2.18.01.01.21.07</t>
  </si>
  <si>
    <t>Tersedianya koordinasi pengembangan perpustakaan</t>
  </si>
  <si>
    <t>Optimalisasi koordinasi pengembangan perpustakaan</t>
  </si>
  <si>
    <t>Penyusunan perda kearsipan dan jadwal retensi arsip</t>
  </si>
  <si>
    <t>2.18.2.18.01.01.16.05</t>
  </si>
  <si>
    <t>Terrsedianya anggaran supervisi, pembinaan dan stimulasi pada perpustakaan umum dan perpustakaan khusus</t>
  </si>
  <si>
    <t>Optimalisasi supervisi, pembinaan dan stimulasi pada perpustakaan umum dan perpustakaan khusus</t>
  </si>
  <si>
    <t xml:space="preserve">Meningkatnya kelancaran tugas-tugas kedinasan dan Optimalisasi pelayanan </t>
  </si>
  <si>
    <t>Jumlah surat keluar</t>
  </si>
  <si>
    <t>….</t>
  </si>
  <si>
    <t>Surat</t>
  </si>
  <si>
    <t>Jumlah materai dan benda pos</t>
  </si>
  <si>
    <t>…</t>
  </si>
  <si>
    <t>Lembar</t>
  </si>
  <si>
    <t>Unit</t>
  </si>
  <si>
    <t>jumlah jenis alat dan bahan pembersih</t>
  </si>
  <si>
    <t>Jenis</t>
  </si>
  <si>
    <t>jumlah tenaga cleaning servis yang terbayar</t>
  </si>
  <si>
    <t>Orang</t>
  </si>
  <si>
    <t>jumlah printer laptop terpelihara</t>
  </si>
  <si>
    <t>Jumlah jenis ATK</t>
  </si>
  <si>
    <t>Jumlah Barang Cetakan dan Penggandaan</t>
  </si>
  <si>
    <t>Lembar/Dok</t>
  </si>
  <si>
    <t>Exemplar</t>
  </si>
  <si>
    <t>Jumlah buku Peraturan Perundang-undangan</t>
  </si>
  <si>
    <t xml:space="preserve">Jumlah koordinasi dan konsultasi </t>
  </si>
  <si>
    <t>Perjalanan</t>
  </si>
  <si>
    <t>Jumlah laptop, printer, infocus, scanner</t>
  </si>
  <si>
    <t>Jumlah kendaraan terpelihara</t>
  </si>
  <si>
    <t>Jumlah pegaawai terlatih kearsipan (… Orang)</t>
  </si>
  <si>
    <t>Jumlah laporan</t>
  </si>
  <si>
    <t>Dokumen</t>
  </si>
  <si>
    <t>Pengadaan sarana pengelolaan dan penyimpanan arsip</t>
  </si>
  <si>
    <t>Output</t>
  </si>
  <si>
    <t xml:space="preserve">Jumlah filling kabinet kearsipan </t>
  </si>
  <si>
    <t>Pengadaan perlengkapan gedung kantor</t>
  </si>
  <si>
    <t>Jumlah laporan hasil pendataan arsip</t>
  </si>
  <si>
    <t>Jumlah draf raperda kearsipan</t>
  </si>
  <si>
    <t>Jumlah jadwal retensi arsip</t>
  </si>
  <si>
    <t>Jumlah laporan hasil monev kondisi situasi data dari Distrik dan OPD</t>
  </si>
  <si>
    <t>Jumlah OPD dan Instansi yang disosialisasi</t>
  </si>
  <si>
    <t>Penyediaan Jasa Keuangan</t>
  </si>
  <si>
    <t>Bualan</t>
  </si>
  <si>
    <t>Pengadaaan Meublier</t>
  </si>
  <si>
    <t>Jumlah Kursi, Meja Kerja dan Filling Kabinet</t>
  </si>
  <si>
    <t>Program Peningkatan Disiplin Aparatur</t>
  </si>
  <si>
    <t>Pengadaan Pakaian dinas beserta Atribunya</t>
  </si>
  <si>
    <t>Jumlah Stell/pasang</t>
  </si>
  <si>
    <t>Pasang</t>
  </si>
  <si>
    <t>Pengadaan Pakaian I tertentui-harKhusus har</t>
  </si>
  <si>
    <t>III</t>
  </si>
  <si>
    <t>Sosialisasi Peraturan Perundang-undangan</t>
  </si>
  <si>
    <t>2.18.2.18.01.01.18</t>
  </si>
  <si>
    <t>Program Peningkatan Kwalitas Pelayanan Informasi</t>
  </si>
  <si>
    <t>Perpustakaan Sekolah dan Perpustakaan Masyarakat</t>
  </si>
  <si>
    <t>Program Pembinaan dan Pengembangan Budaya Baca dan Pembinaan Perpustakaan</t>
  </si>
  <si>
    <r>
      <t>VII</t>
    </r>
    <r>
      <rPr>
        <b/>
        <i/>
        <sz val="14"/>
        <color theme="1"/>
        <rFont val="Andalus"/>
        <family val="1"/>
      </rPr>
      <t>I</t>
    </r>
  </si>
  <si>
    <t>IX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</si>
</sst>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(* #,##0.0_);_(* \(#,##0.0\);_(* &quot;-&quot;??_);_(@_)"/>
  </numFmts>
  <fonts count="3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Britannic Bold"/>
      <family val="2"/>
      <charset val="1"/>
    </font>
    <font>
      <sz val="16"/>
      <color theme="1"/>
      <name val="Andalus"/>
      <family val="1"/>
    </font>
    <font>
      <sz val="11"/>
      <color theme="1"/>
      <name val="Arial Narrow"/>
      <family val="2"/>
    </font>
    <font>
      <b/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indexed="8"/>
      <name val="Calibri"/>
      <family val="2"/>
    </font>
    <font>
      <b/>
      <sz val="20"/>
      <color theme="1"/>
      <name val="Andalus"/>
      <family val="1"/>
    </font>
    <font>
      <sz val="11"/>
      <color theme="1"/>
      <name val="Andalus"/>
      <family val="1"/>
    </font>
    <font>
      <b/>
      <sz val="12"/>
      <color theme="1"/>
      <name val="Andalus"/>
      <family val="1"/>
    </font>
    <font>
      <sz val="12"/>
      <color theme="1"/>
      <name val="Andalus"/>
      <family val="1"/>
    </font>
    <font>
      <b/>
      <sz val="11"/>
      <color theme="1"/>
      <name val="Andalus"/>
      <family val="1"/>
    </font>
    <font>
      <sz val="14"/>
      <color theme="1"/>
      <name val="Andalus"/>
      <family val="1"/>
    </font>
    <font>
      <b/>
      <sz val="14"/>
      <color theme="1"/>
      <name val="Andalus"/>
      <family val="1"/>
    </font>
    <font>
      <b/>
      <u val="singleAccounting"/>
      <sz val="14"/>
      <color theme="1"/>
      <name val="Andalus"/>
      <family val="1"/>
    </font>
    <font>
      <u val="singleAccounting"/>
      <sz val="14"/>
      <color theme="1"/>
      <name val="Andalus"/>
      <family val="1"/>
    </font>
    <font>
      <b/>
      <sz val="11"/>
      <color theme="1"/>
      <name val="Arial Narrow"/>
      <family val="2"/>
    </font>
    <font>
      <sz val="16"/>
      <color rgb="FF000000"/>
      <name val="Andalus"/>
      <family val="1"/>
    </font>
    <font>
      <sz val="16"/>
      <color theme="1"/>
      <name val="Arial Narrow"/>
      <family val="2"/>
    </font>
    <font>
      <sz val="14"/>
      <color rgb="FFFF0000"/>
      <name val="Andalus"/>
      <family val="1"/>
    </font>
    <font>
      <b/>
      <sz val="14"/>
      <color rgb="FFFF0000"/>
      <name val="Andalus"/>
      <family val="1"/>
    </font>
    <font>
      <i/>
      <sz val="14"/>
      <color rgb="FFFF0000"/>
      <name val="Andalus"/>
      <family val="1"/>
    </font>
    <font>
      <b/>
      <i/>
      <sz val="14"/>
      <color rgb="FFFF0000"/>
      <name val="Andalus"/>
      <family val="1"/>
    </font>
    <font>
      <sz val="12"/>
      <color rgb="FFFF0000"/>
      <name val="Arial Narrow"/>
      <family val="2"/>
    </font>
    <font>
      <b/>
      <sz val="12"/>
      <color theme="1"/>
      <name val="Arial Narrow"/>
      <family val="2"/>
    </font>
    <font>
      <b/>
      <sz val="16"/>
      <color rgb="FF000000"/>
      <name val="Andalus"/>
      <family val="1"/>
    </font>
    <font>
      <b/>
      <sz val="14"/>
      <color theme="1"/>
      <name val="Andalus"/>
      <family val="1"/>
    </font>
    <font>
      <i/>
      <sz val="14"/>
      <color theme="1"/>
      <name val="Andalus"/>
      <family val="1"/>
    </font>
    <font>
      <b/>
      <i/>
      <sz val="14"/>
      <color theme="1"/>
      <name val="Andalus"/>
      <family val="1"/>
    </font>
    <font>
      <b/>
      <u/>
      <sz val="14"/>
      <color theme="1"/>
      <name val="Andalus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2B800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</borders>
  <cellStyleXfs count="19">
    <xf numFmtId="0" fontId="0" fillId="0" borderId="0"/>
    <xf numFmtId="0" fontId="2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  <xf numFmtId="0" fontId="3" fillId="0" borderId="0"/>
    <xf numFmtId="43" fontId="4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416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 applyAlignment="1"/>
    <xf numFmtId="0" fontId="8" fillId="0" borderId="0" xfId="0" applyFont="1"/>
    <xf numFmtId="0" fontId="8" fillId="0" borderId="0" xfId="0" applyFont="1" applyBorder="1"/>
    <xf numFmtId="1" fontId="8" fillId="0" borderId="0" xfId="0" applyNumberFormat="1" applyFont="1"/>
    <xf numFmtId="0" fontId="8" fillId="3" borderId="4" xfId="0" applyFont="1" applyFill="1" applyBorder="1" applyAlignment="1">
      <alignment horizontal="center" vertical="top" wrapText="1"/>
    </xf>
    <xf numFmtId="1" fontId="8" fillId="0" borderId="3" xfId="10" applyNumberFormat="1" applyFont="1" applyBorder="1" applyAlignment="1">
      <alignment horizontal="left"/>
    </xf>
    <xf numFmtId="1" fontId="8" fillId="0" borderId="3" xfId="0" applyNumberFormat="1" applyFont="1" applyBorder="1"/>
    <xf numFmtId="1" fontId="8" fillId="0" borderId="4" xfId="0" applyNumberFormat="1" applyFont="1" applyBorder="1"/>
    <xf numFmtId="1" fontId="8" fillId="0" borderId="3" xfId="10" applyNumberFormat="1" applyFont="1" applyFill="1" applyBorder="1" applyAlignment="1">
      <alignment horizontal="left"/>
    </xf>
    <xf numFmtId="1" fontId="8" fillId="0" borderId="3" xfId="0" applyNumberFormat="1" applyFont="1" applyFill="1" applyBorder="1"/>
    <xf numFmtId="1" fontId="8" fillId="0" borderId="4" xfId="0" applyNumberFormat="1" applyFont="1" applyFill="1" applyBorder="1"/>
    <xf numFmtId="0" fontId="8" fillId="0" borderId="0" xfId="0" applyFont="1" applyFill="1"/>
    <xf numFmtId="41" fontId="8" fillId="0" borderId="0" xfId="0" applyNumberFormat="1" applyFont="1"/>
    <xf numFmtId="0" fontId="9" fillId="0" borderId="0" xfId="0" applyFont="1" applyBorder="1"/>
    <xf numFmtId="0" fontId="9" fillId="0" borderId="0" xfId="0" applyFont="1"/>
    <xf numFmtId="43" fontId="9" fillId="0" borderId="0" xfId="10" applyFont="1" applyBorder="1"/>
    <xf numFmtId="0" fontId="9" fillId="0" borderId="0" xfId="0" applyFont="1" applyAlignment="1">
      <alignment horizontal="center"/>
    </xf>
    <xf numFmtId="43" fontId="6" fillId="0" borderId="0" xfId="10" applyFont="1" applyBorder="1"/>
    <xf numFmtId="0" fontId="6" fillId="0" borderId="0" xfId="0" applyFont="1" applyAlignment="1">
      <alignment horizontal="center"/>
    </xf>
    <xf numFmtId="1" fontId="8" fillId="2" borderId="3" xfId="10" applyNumberFormat="1" applyFont="1" applyFill="1" applyBorder="1" applyAlignment="1">
      <alignment horizontal="left"/>
    </xf>
    <xf numFmtId="1" fontId="8" fillId="2" borderId="3" xfId="0" applyNumberFormat="1" applyFont="1" applyFill="1" applyBorder="1"/>
    <xf numFmtId="1" fontId="8" fillId="2" borderId="4" xfId="0" applyNumberFormat="1" applyFont="1" applyFill="1" applyBorder="1"/>
    <xf numFmtId="0" fontId="8" fillId="2" borderId="0" xfId="0" applyFont="1" applyFill="1"/>
    <xf numFmtId="43" fontId="12" fillId="0" borderId="0" xfId="10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/>
    <xf numFmtId="0" fontId="14" fillId="0" borderId="0" xfId="0" applyFont="1" applyAlignment="1">
      <alignment horizontal="center"/>
    </xf>
    <xf numFmtId="0" fontId="16" fillId="5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43" fontId="12" fillId="0" borderId="0" xfId="10" applyFont="1" applyAlignment="1">
      <alignment vertical="top"/>
    </xf>
    <xf numFmtId="0" fontId="13" fillId="0" borderId="0" xfId="0" applyFont="1" applyAlignment="1">
      <alignment vertical="top"/>
    </xf>
    <xf numFmtId="43" fontId="6" fillId="0" borderId="0" xfId="10" applyFont="1" applyAlignment="1">
      <alignment vertical="top"/>
    </xf>
    <xf numFmtId="43" fontId="9" fillId="0" borderId="0" xfId="10" applyFont="1" applyAlignment="1">
      <alignment vertical="top"/>
    </xf>
    <xf numFmtId="43" fontId="12" fillId="0" borderId="0" xfId="10" applyFont="1" applyBorder="1" applyAlignment="1">
      <alignment vertical="top"/>
    </xf>
    <xf numFmtId="43" fontId="14" fillId="0" borderId="0" xfId="10" applyFont="1" applyBorder="1" applyAlignment="1">
      <alignment vertical="top"/>
    </xf>
    <xf numFmtId="0" fontId="15" fillId="0" borderId="0" xfId="0" applyFont="1" applyBorder="1" applyAlignment="1">
      <alignment vertical="top"/>
    </xf>
    <xf numFmtId="43" fontId="6" fillId="0" borderId="0" xfId="1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43" fontId="9" fillId="0" borderId="0" xfId="10" applyFont="1" applyBorder="1" applyAlignment="1">
      <alignment vertical="top"/>
    </xf>
    <xf numFmtId="0" fontId="12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6" fillId="0" borderId="11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12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0" xfId="0" applyFont="1" applyFill="1" applyBorder="1" applyAlignment="1">
      <alignment vertical="top"/>
    </xf>
    <xf numFmtId="0" fontId="6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1" fontId="8" fillId="0" borderId="3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41" fontId="16" fillId="0" borderId="23" xfId="0" applyNumberFormat="1" applyFont="1" applyFill="1" applyBorder="1" applyAlignment="1">
      <alignment horizontal="right"/>
    </xf>
    <xf numFmtId="0" fontId="12" fillId="0" borderId="0" xfId="0" applyFont="1" applyAlignment="1"/>
    <xf numFmtId="0" fontId="6" fillId="0" borderId="0" xfId="0" applyFont="1" applyAlignment="1"/>
    <xf numFmtId="0" fontId="9" fillId="0" borderId="0" xfId="0" applyFont="1" applyAlignment="1"/>
    <xf numFmtId="1" fontId="16" fillId="0" borderId="29" xfId="0" applyNumberFormat="1" applyFont="1" applyFill="1" applyBorder="1" applyAlignment="1">
      <alignment horizontal="center"/>
    </xf>
    <xf numFmtId="0" fontId="16" fillId="5" borderId="0" xfId="0" applyFont="1" applyFill="1" applyBorder="1" applyAlignment="1">
      <alignment horizontal="center" vertical="top"/>
    </xf>
    <xf numFmtId="0" fontId="16" fillId="0" borderId="0" xfId="0" applyFont="1" applyAlignment="1">
      <alignment horizontal="center"/>
    </xf>
    <xf numFmtId="41" fontId="19" fillId="0" borderId="4" xfId="0" applyNumberFormat="1" applyFont="1" applyFill="1" applyBorder="1" applyAlignment="1">
      <alignment horizontal="right"/>
    </xf>
    <xf numFmtId="0" fontId="14" fillId="0" borderId="0" xfId="0" applyFont="1" applyAlignment="1"/>
    <xf numFmtId="0" fontId="15" fillId="0" borderId="0" xfId="0" applyFont="1" applyAlignment="1"/>
    <xf numFmtId="0" fontId="20" fillId="0" borderId="0" xfId="0" applyFont="1" applyAlignment="1"/>
    <xf numFmtId="0" fontId="17" fillId="0" borderId="0" xfId="0" applyFont="1" applyBorder="1"/>
    <xf numFmtId="43" fontId="16" fillId="0" borderId="0" xfId="10" applyFont="1" applyBorder="1" applyAlignment="1">
      <alignment vertical="top"/>
    </xf>
    <xf numFmtId="41" fontId="16" fillId="0" borderId="23" xfId="0" applyNumberFormat="1" applyFont="1" applyFill="1" applyBorder="1" applyAlignment="1"/>
    <xf numFmtId="41" fontId="18" fillId="0" borderId="4" xfId="0" applyNumberFormat="1" applyFont="1" applyFill="1" applyBorder="1" applyAlignment="1"/>
    <xf numFmtId="0" fontId="16" fillId="0" borderId="0" xfId="0" applyFont="1" applyAlignment="1"/>
    <xf numFmtId="0" fontId="17" fillId="0" borderId="0" xfId="0" applyFont="1" applyAlignment="1"/>
    <xf numFmtId="43" fontId="16" fillId="0" borderId="0" xfId="10" applyFont="1" applyBorder="1"/>
    <xf numFmtId="43" fontId="16" fillId="0" borderId="0" xfId="10" applyFont="1" applyAlignment="1">
      <alignment vertical="top"/>
    </xf>
    <xf numFmtId="0" fontId="16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5" fillId="0" borderId="0" xfId="0" applyFont="1" applyAlignment="1"/>
    <xf numFmtId="0" fontId="22" fillId="0" borderId="0" xfId="0" applyFont="1" applyAlignment="1"/>
    <xf numFmtId="3" fontId="18" fillId="8" borderId="22" xfId="0" applyNumberFormat="1" applyFont="1" applyFill="1" applyBorder="1" applyAlignment="1">
      <alignment horizontal="right" vertical="center"/>
    </xf>
    <xf numFmtId="0" fontId="16" fillId="8" borderId="0" xfId="0" applyFont="1" applyFill="1" applyBorder="1" applyAlignment="1">
      <alignment horizontal="center" vertical="top"/>
    </xf>
    <xf numFmtId="41" fontId="18" fillId="8" borderId="0" xfId="0" applyNumberFormat="1" applyFont="1" applyFill="1" applyBorder="1" applyAlignment="1">
      <alignment horizontal="right" vertical="top"/>
    </xf>
    <xf numFmtId="0" fontId="16" fillId="8" borderId="0" xfId="0" applyFont="1" applyFill="1" applyBorder="1" applyAlignment="1">
      <alignment horizontal="center" vertical="center"/>
    </xf>
    <xf numFmtId="41" fontId="8" fillId="0" borderId="0" xfId="18" applyFont="1"/>
    <xf numFmtId="0" fontId="27" fillId="0" borderId="0" xfId="0" applyFont="1"/>
    <xf numFmtId="0" fontId="12" fillId="4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6" fillId="6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vertical="center"/>
    </xf>
    <xf numFmtId="0" fontId="16" fillId="8" borderId="0" xfId="0" applyFont="1" applyFill="1" applyBorder="1" applyAlignment="1">
      <alignment vertical="center"/>
    </xf>
    <xf numFmtId="41" fontId="16" fillId="0" borderId="0" xfId="0" applyNumberFormat="1" applyFont="1" applyBorder="1" applyAlignment="1">
      <alignment horizontal="center"/>
    </xf>
    <xf numFmtId="0" fontId="17" fillId="8" borderId="0" xfId="0" applyFont="1" applyFill="1" applyBorder="1" applyAlignment="1">
      <alignment horizontal="center" vertical="center"/>
    </xf>
    <xf numFmtId="3" fontId="28" fillId="0" borderId="0" xfId="0" applyNumberFormat="1" applyFont="1"/>
    <xf numFmtId="0" fontId="29" fillId="0" borderId="0" xfId="0" applyFont="1" applyAlignment="1">
      <alignment horizontal="center"/>
    </xf>
    <xf numFmtId="41" fontId="16" fillId="6" borderId="0" xfId="0" applyNumberFormat="1" applyFont="1" applyFill="1" applyBorder="1" applyAlignment="1">
      <alignment horizontal="center" vertical="center"/>
    </xf>
    <xf numFmtId="1" fontId="17" fillId="0" borderId="4" xfId="0" applyNumberFormat="1" applyFont="1" applyFill="1" applyBorder="1" applyAlignment="1"/>
    <xf numFmtId="0" fontId="17" fillId="0" borderId="4" xfId="0" applyFont="1" applyFill="1" applyBorder="1"/>
    <xf numFmtId="43" fontId="16" fillId="0" borderId="4" xfId="10" applyFont="1" applyFill="1" applyBorder="1" applyAlignment="1">
      <alignment vertical="top"/>
    </xf>
    <xf numFmtId="1" fontId="26" fillId="0" borderId="23" xfId="0" applyNumberFormat="1" applyFont="1" applyFill="1" applyBorder="1" applyAlignment="1"/>
    <xf numFmtId="0" fontId="26" fillId="0" borderId="23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top"/>
    </xf>
    <xf numFmtId="3" fontId="16" fillId="8" borderId="0" xfId="0" applyNumberFormat="1" applyFont="1" applyFill="1" applyBorder="1" applyAlignment="1">
      <alignment horizontal="center" vertical="center"/>
    </xf>
    <xf numFmtId="165" fontId="6" fillId="0" borderId="0" xfId="10" applyNumberFormat="1" applyFont="1" applyBorder="1" applyAlignment="1">
      <alignment vertical="top"/>
    </xf>
    <xf numFmtId="1" fontId="8" fillId="3" borderId="3" xfId="0" applyNumberFormat="1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7" fillId="3" borderId="0" xfId="0" applyFont="1" applyFill="1" applyBorder="1" applyAlignment="1">
      <alignment horizontal="center" vertical="center" wrapText="1"/>
    </xf>
    <xf numFmtId="1" fontId="8" fillId="9" borderId="3" xfId="10" applyNumberFormat="1" applyFont="1" applyFill="1" applyBorder="1" applyAlignment="1">
      <alignment horizontal="left"/>
    </xf>
    <xf numFmtId="1" fontId="8" fillId="9" borderId="3" xfId="0" applyNumberFormat="1" applyFont="1" applyFill="1" applyBorder="1"/>
    <xf numFmtId="1" fontId="8" fillId="9" borderId="4" xfId="0" applyNumberFormat="1" applyFont="1" applyFill="1" applyBorder="1"/>
    <xf numFmtId="0" fontId="16" fillId="9" borderId="0" xfId="0" applyFont="1" applyFill="1" applyBorder="1" applyAlignment="1">
      <alignment vertical="center"/>
    </xf>
    <xf numFmtId="0" fontId="8" fillId="9" borderId="0" xfId="0" applyFont="1" applyFill="1"/>
    <xf numFmtId="41" fontId="8" fillId="9" borderId="0" xfId="0" applyNumberFormat="1" applyFont="1" applyFill="1"/>
    <xf numFmtId="0" fontId="16" fillId="9" borderId="0" xfId="0" applyFont="1" applyFill="1" applyBorder="1" applyAlignment="1">
      <alignment horizontal="center" vertical="center"/>
    </xf>
    <xf numFmtId="41" fontId="16" fillId="9" borderId="0" xfId="0" applyNumberFormat="1" applyFont="1" applyFill="1" applyBorder="1" applyAlignment="1">
      <alignment horizontal="center"/>
    </xf>
    <xf numFmtId="41" fontId="8" fillId="9" borderId="0" xfId="18" applyFont="1" applyFill="1"/>
    <xf numFmtId="0" fontId="17" fillId="0" borderId="1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vertical="top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1" fontId="16" fillId="0" borderId="17" xfId="0" applyNumberFormat="1" applyFont="1" applyFill="1" applyBorder="1" applyAlignment="1">
      <alignment horizontal="center"/>
    </xf>
    <xf numFmtId="0" fontId="16" fillId="0" borderId="17" xfId="0" applyFont="1" applyFill="1" applyBorder="1" applyAlignment="1">
      <alignment horizontal="center"/>
    </xf>
    <xf numFmtId="1" fontId="17" fillId="0" borderId="17" xfId="0" applyNumberFormat="1" applyFont="1" applyFill="1" applyBorder="1" applyAlignment="1"/>
    <xf numFmtId="0" fontId="17" fillId="0" borderId="17" xfId="0" applyFont="1" applyFill="1" applyBorder="1"/>
    <xf numFmtId="43" fontId="16" fillId="0" borderId="17" xfId="10" applyFont="1" applyFill="1" applyBorder="1" applyAlignment="1">
      <alignment vertical="top"/>
    </xf>
    <xf numFmtId="0" fontId="16" fillId="0" borderId="15" xfId="0" applyFont="1" applyFill="1" applyBorder="1" applyAlignment="1">
      <alignment vertical="top"/>
    </xf>
    <xf numFmtId="0" fontId="16" fillId="0" borderId="18" xfId="0" applyFont="1" applyFill="1" applyBorder="1" applyAlignment="1">
      <alignment vertical="top"/>
    </xf>
    <xf numFmtId="0" fontId="16" fillId="0" borderId="16" xfId="0" applyFont="1" applyFill="1" applyBorder="1" applyAlignment="1">
      <alignment vertical="top"/>
    </xf>
    <xf numFmtId="41" fontId="16" fillId="0" borderId="17" xfId="0" applyNumberFormat="1" applyFont="1" applyFill="1" applyBorder="1" applyAlignment="1">
      <alignment horizontal="right"/>
    </xf>
    <xf numFmtId="41" fontId="16" fillId="0" borderId="17" xfId="0" applyNumberFormat="1" applyFont="1" applyFill="1" applyBorder="1" applyAlignment="1"/>
    <xf numFmtId="1" fontId="17" fillId="0" borderId="29" xfId="0" applyNumberFormat="1" applyFont="1" applyFill="1" applyBorder="1" applyAlignment="1">
      <alignment horizontal="center"/>
    </xf>
    <xf numFmtId="0" fontId="17" fillId="0" borderId="29" xfId="0" applyFont="1" applyFill="1" applyBorder="1" applyAlignment="1">
      <alignment horizontal="center"/>
    </xf>
    <xf numFmtId="1" fontId="17" fillId="0" borderId="29" xfId="0" applyNumberFormat="1" applyFont="1" applyFill="1" applyBorder="1" applyAlignment="1"/>
    <xf numFmtId="0" fontId="17" fillId="0" borderId="29" xfId="0" applyFont="1" applyFill="1" applyBorder="1"/>
    <xf numFmtId="43" fontId="16" fillId="0" borderId="29" xfId="10" applyFont="1" applyFill="1" applyBorder="1" applyAlignment="1">
      <alignment vertical="top"/>
    </xf>
    <xf numFmtId="0" fontId="16" fillId="0" borderId="29" xfId="0" applyFont="1" applyFill="1" applyBorder="1" applyAlignment="1">
      <alignment horizontal="center"/>
    </xf>
    <xf numFmtId="0" fontId="16" fillId="0" borderId="27" xfId="0" applyFont="1" applyFill="1" applyBorder="1" applyAlignment="1">
      <alignment vertical="top"/>
    </xf>
    <xf numFmtId="0" fontId="16" fillId="0" borderId="30" xfId="0" applyFont="1" applyFill="1" applyBorder="1" applyAlignment="1">
      <alignment vertical="top"/>
    </xf>
    <xf numFmtId="0" fontId="16" fillId="0" borderId="28" xfId="0" applyFont="1" applyFill="1" applyBorder="1" applyAlignment="1">
      <alignment vertical="top"/>
    </xf>
    <xf numFmtId="41" fontId="16" fillId="0" borderId="29" xfId="0" applyNumberFormat="1" applyFont="1" applyFill="1" applyBorder="1" applyAlignment="1">
      <alignment horizontal="right"/>
    </xf>
    <xf numFmtId="41" fontId="16" fillId="0" borderId="29" xfId="0" applyNumberFormat="1" applyFont="1" applyFill="1" applyBorder="1" applyAlignment="1"/>
    <xf numFmtId="1" fontId="17" fillId="0" borderId="19" xfId="0" applyNumberFormat="1" applyFont="1" applyFill="1" applyBorder="1" applyAlignment="1">
      <alignment horizontal="center"/>
    </xf>
    <xf numFmtId="0" fontId="17" fillId="0" borderId="19" xfId="0" applyFont="1" applyFill="1" applyBorder="1" applyAlignment="1">
      <alignment horizontal="center"/>
    </xf>
    <xf numFmtId="1" fontId="17" fillId="0" borderId="19" xfId="0" applyNumberFormat="1" applyFont="1" applyFill="1" applyBorder="1" applyAlignment="1"/>
    <xf numFmtId="0" fontId="17" fillId="0" borderId="19" xfId="0" applyFont="1" applyFill="1" applyBorder="1"/>
    <xf numFmtId="43" fontId="16" fillId="0" borderId="19" xfId="10" applyFont="1" applyFill="1" applyBorder="1" applyAlignment="1">
      <alignment vertical="top"/>
    </xf>
    <xf numFmtId="0" fontId="16" fillId="0" borderId="19" xfId="0" applyFont="1" applyFill="1" applyBorder="1" applyAlignment="1">
      <alignment horizontal="center"/>
    </xf>
    <xf numFmtId="0" fontId="16" fillId="0" borderId="20" xfId="0" applyFont="1" applyFill="1" applyBorder="1" applyAlignment="1">
      <alignment vertical="top"/>
    </xf>
    <xf numFmtId="0" fontId="16" fillId="0" borderId="22" xfId="0" applyFont="1" applyFill="1" applyBorder="1" applyAlignment="1">
      <alignment vertical="top"/>
    </xf>
    <xf numFmtId="0" fontId="16" fillId="0" borderId="21" xfId="0" applyFont="1" applyFill="1" applyBorder="1" applyAlignment="1">
      <alignment vertical="top"/>
    </xf>
    <xf numFmtId="41" fontId="16" fillId="0" borderId="19" xfId="0" applyNumberFormat="1" applyFont="1" applyFill="1" applyBorder="1" applyAlignment="1">
      <alignment horizontal="right"/>
    </xf>
    <xf numFmtId="41" fontId="16" fillId="0" borderId="19" xfId="0" applyNumberFormat="1" applyFont="1" applyFill="1" applyBorder="1" applyAlignment="1"/>
    <xf numFmtId="1" fontId="16" fillId="0" borderId="4" xfId="0" applyNumberFormat="1" applyFont="1" applyFill="1" applyBorder="1" applyAlignment="1">
      <alignment horizontal="center"/>
    </xf>
    <xf numFmtId="41" fontId="16" fillId="0" borderId="4" xfId="0" applyNumberFormat="1" applyFont="1" applyFill="1" applyBorder="1" applyAlignment="1">
      <alignment horizontal="right"/>
    </xf>
    <xf numFmtId="41" fontId="16" fillId="0" borderId="4" xfId="0" applyNumberFormat="1" applyFont="1" applyFill="1" applyBorder="1" applyAlignment="1"/>
    <xf numFmtId="1" fontId="17" fillId="0" borderId="29" xfId="0" applyNumberFormat="1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1" fontId="17" fillId="0" borderId="29" xfId="0" applyNumberFormat="1" applyFont="1" applyFill="1" applyBorder="1" applyAlignment="1">
      <alignment vertical="center"/>
    </xf>
    <xf numFmtId="0" fontId="17" fillId="0" borderId="29" xfId="0" applyFont="1" applyFill="1" applyBorder="1" applyAlignment="1">
      <alignment vertical="center"/>
    </xf>
    <xf numFmtId="43" fontId="16" fillId="0" borderId="29" xfId="10" applyFont="1" applyFill="1" applyBorder="1" applyAlignment="1">
      <alignment vertical="center"/>
    </xf>
    <xf numFmtId="0" fontId="16" fillId="0" borderId="29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vertical="center"/>
    </xf>
    <xf numFmtId="0" fontId="16" fillId="0" borderId="30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1" fontId="17" fillId="0" borderId="19" xfId="0" applyNumberFormat="1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1" fontId="17" fillId="0" borderId="19" xfId="0" applyNumberFormat="1" applyFont="1" applyFill="1" applyBorder="1" applyAlignment="1">
      <alignment vertical="center"/>
    </xf>
    <xf numFmtId="0" fontId="17" fillId="0" borderId="19" xfId="0" applyFont="1" applyFill="1" applyBorder="1" applyAlignment="1">
      <alignment vertical="center"/>
    </xf>
    <xf numFmtId="43" fontId="16" fillId="0" borderId="19" xfId="10" applyFont="1" applyFill="1" applyBorder="1" applyAlignment="1">
      <alignment vertical="center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vertical="center"/>
    </xf>
    <xf numFmtId="0" fontId="16" fillId="0" borderId="22" xfId="0" applyFont="1" applyFill="1" applyBorder="1" applyAlignment="1">
      <alignment vertical="center"/>
    </xf>
    <xf numFmtId="0" fontId="16" fillId="0" borderId="21" xfId="0" applyFont="1" applyFill="1" applyBorder="1" applyAlignment="1">
      <alignment vertical="center"/>
    </xf>
    <xf numFmtId="41" fontId="19" fillId="0" borderId="19" xfId="0" applyNumberFormat="1" applyFont="1" applyFill="1" applyBorder="1" applyAlignment="1">
      <alignment horizontal="right" vertical="center"/>
    </xf>
    <xf numFmtId="41" fontId="18" fillId="0" borderId="19" xfId="0" applyNumberFormat="1" applyFont="1" applyFill="1" applyBorder="1" applyAlignment="1">
      <alignment vertical="center"/>
    </xf>
    <xf numFmtId="1" fontId="16" fillId="0" borderId="19" xfId="0" applyNumberFormat="1" applyFont="1" applyFill="1" applyBorder="1" applyAlignment="1">
      <alignment horizontal="center"/>
    </xf>
    <xf numFmtId="1" fontId="17" fillId="0" borderId="4" xfId="0" applyNumberFormat="1" applyFont="1" applyFill="1" applyBorder="1" applyAlignment="1">
      <alignment horizontal="center" vertical="top"/>
    </xf>
    <xf numFmtId="0" fontId="17" fillId="0" borderId="4" xfId="0" applyFont="1" applyFill="1" applyBorder="1" applyAlignment="1">
      <alignment horizontal="center" vertical="top"/>
    </xf>
    <xf numFmtId="1" fontId="17" fillId="0" borderId="4" xfId="0" applyNumberFormat="1" applyFont="1" applyFill="1" applyBorder="1" applyAlignment="1">
      <alignment vertical="top"/>
    </xf>
    <xf numFmtId="0" fontId="17" fillId="0" borderId="4" xfId="0" applyFont="1" applyFill="1" applyBorder="1" applyAlignment="1">
      <alignment vertical="top"/>
    </xf>
    <xf numFmtId="0" fontId="16" fillId="0" borderId="4" xfId="0" applyFont="1" applyFill="1" applyBorder="1" applyAlignment="1">
      <alignment horizontal="center" vertical="top"/>
    </xf>
    <xf numFmtId="41" fontId="18" fillId="0" borderId="4" xfId="0" applyNumberFormat="1" applyFont="1" applyFill="1" applyBorder="1" applyAlignment="1">
      <alignment horizontal="right" vertical="top"/>
    </xf>
    <xf numFmtId="1" fontId="16" fillId="0" borderId="10" xfId="0" applyNumberFormat="1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/>
    </xf>
    <xf numFmtId="1" fontId="17" fillId="0" borderId="10" xfId="0" applyNumberFormat="1" applyFont="1" applyFill="1" applyBorder="1" applyAlignment="1"/>
    <xf numFmtId="0" fontId="17" fillId="0" borderId="10" xfId="0" applyFont="1" applyFill="1" applyBorder="1"/>
    <xf numFmtId="43" fontId="16" fillId="0" borderId="10" xfId="10" applyFont="1" applyFill="1" applyBorder="1" applyAlignment="1">
      <alignment vertical="top"/>
    </xf>
    <xf numFmtId="1" fontId="16" fillId="0" borderId="36" xfId="0" applyNumberFormat="1" applyFont="1" applyFill="1" applyBorder="1" applyAlignment="1">
      <alignment horizontal="center"/>
    </xf>
    <xf numFmtId="0" fontId="17" fillId="0" borderId="36" xfId="0" applyFont="1" applyFill="1" applyBorder="1" applyAlignment="1">
      <alignment horizontal="center"/>
    </xf>
    <xf numFmtId="1" fontId="17" fillId="0" borderId="36" xfId="0" applyNumberFormat="1" applyFont="1" applyFill="1" applyBorder="1" applyAlignment="1"/>
    <xf numFmtId="0" fontId="17" fillId="0" borderId="36" xfId="0" applyFont="1" applyFill="1" applyBorder="1"/>
    <xf numFmtId="43" fontId="16" fillId="0" borderId="36" xfId="10" applyFont="1" applyFill="1" applyBorder="1" applyAlignment="1">
      <alignment vertical="top"/>
    </xf>
    <xf numFmtId="0" fontId="16" fillId="0" borderId="36" xfId="0" applyFont="1" applyFill="1" applyBorder="1" applyAlignment="1">
      <alignment horizontal="center"/>
    </xf>
    <xf numFmtId="0" fontId="16" fillId="0" borderId="37" xfId="0" applyFont="1" applyFill="1" applyBorder="1" applyAlignment="1">
      <alignment vertical="top"/>
    </xf>
    <xf numFmtId="0" fontId="16" fillId="0" borderId="38" xfId="0" applyFont="1" applyFill="1" applyBorder="1" applyAlignment="1">
      <alignment vertical="top"/>
    </xf>
    <xf numFmtId="0" fontId="16" fillId="0" borderId="39" xfId="0" applyFont="1" applyFill="1" applyBorder="1" applyAlignment="1">
      <alignment vertical="top"/>
    </xf>
    <xf numFmtId="41" fontId="19" fillId="0" borderId="36" xfId="0" applyNumberFormat="1" applyFont="1" applyFill="1" applyBorder="1" applyAlignment="1">
      <alignment horizontal="right"/>
    </xf>
    <xf numFmtId="41" fontId="18" fillId="0" borderId="36" xfId="0" applyNumberFormat="1" applyFont="1" applyFill="1" applyBorder="1" applyAlignment="1"/>
    <xf numFmtId="1" fontId="16" fillId="0" borderId="23" xfId="0" applyNumberFormat="1" applyFont="1" applyFill="1" applyBorder="1" applyAlignment="1">
      <alignment horizontal="center"/>
    </xf>
    <xf numFmtId="0" fontId="16" fillId="0" borderId="23" xfId="0" applyFont="1" applyFill="1" applyBorder="1" applyAlignment="1">
      <alignment horizontal="center"/>
    </xf>
    <xf numFmtId="43" fontId="16" fillId="0" borderId="23" xfId="10" applyFont="1" applyFill="1" applyBorder="1" applyAlignment="1">
      <alignment vertical="top"/>
    </xf>
    <xf numFmtId="43" fontId="17" fillId="0" borderId="23" xfId="10" applyFont="1" applyFill="1" applyBorder="1" applyAlignment="1">
      <alignment vertical="top"/>
    </xf>
    <xf numFmtId="0" fontId="16" fillId="0" borderId="25" xfId="0" applyFont="1" applyFill="1" applyBorder="1" applyAlignment="1">
      <alignment vertical="top"/>
    </xf>
    <xf numFmtId="0" fontId="16" fillId="0" borderId="26" xfId="0" applyFont="1" applyFill="1" applyBorder="1" applyAlignment="1">
      <alignment vertical="top"/>
    </xf>
    <xf numFmtId="0" fontId="16" fillId="0" borderId="24" xfId="0" applyFont="1" applyFill="1" applyBorder="1" applyAlignment="1">
      <alignment vertical="top"/>
    </xf>
    <xf numFmtId="1" fontId="17" fillId="0" borderId="23" xfId="0" applyNumberFormat="1" applyFont="1" applyFill="1" applyBorder="1" applyAlignment="1"/>
    <xf numFmtId="0" fontId="16" fillId="0" borderId="25" xfId="0" applyFont="1" applyFill="1" applyBorder="1" applyAlignment="1">
      <alignment horizontal="left" vertical="top"/>
    </xf>
    <xf numFmtId="0" fontId="16" fillId="0" borderId="26" xfId="0" applyFont="1" applyFill="1" applyBorder="1" applyAlignment="1">
      <alignment horizontal="left" vertical="top"/>
    </xf>
    <xf numFmtId="1" fontId="16" fillId="0" borderId="31" xfId="0" applyNumberFormat="1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1" fontId="17" fillId="0" borderId="31" xfId="0" applyNumberFormat="1" applyFont="1" applyFill="1" applyBorder="1" applyAlignment="1"/>
    <xf numFmtId="0" fontId="17" fillId="0" borderId="31" xfId="0" applyFont="1" applyFill="1" applyBorder="1"/>
    <xf numFmtId="43" fontId="16" fillId="0" borderId="31" xfId="10" applyFont="1" applyFill="1" applyBorder="1" applyAlignment="1">
      <alignment vertical="top"/>
    </xf>
    <xf numFmtId="0" fontId="16" fillId="0" borderId="31" xfId="0" applyFont="1" applyFill="1" applyBorder="1" applyAlignment="1">
      <alignment horizontal="center"/>
    </xf>
    <xf numFmtId="0" fontId="16" fillId="0" borderId="32" xfId="0" applyFont="1" applyFill="1" applyBorder="1" applyAlignment="1">
      <alignment horizontal="left" vertical="top"/>
    </xf>
    <xf numFmtId="0" fontId="16" fillId="0" borderId="34" xfId="0" applyFont="1" applyFill="1" applyBorder="1" applyAlignment="1">
      <alignment horizontal="left" vertical="top"/>
    </xf>
    <xf numFmtId="0" fontId="16" fillId="0" borderId="33" xfId="0" applyFont="1" applyFill="1" applyBorder="1" applyAlignment="1">
      <alignment vertical="top"/>
    </xf>
    <xf numFmtId="41" fontId="16" fillId="0" borderId="31" xfId="0" applyNumberFormat="1" applyFont="1" applyFill="1" applyBorder="1" applyAlignment="1">
      <alignment horizontal="right"/>
    </xf>
    <xf numFmtId="41" fontId="16" fillId="0" borderId="31" xfId="0" applyNumberFormat="1" applyFont="1" applyFill="1" applyBorder="1" applyAlignment="1"/>
    <xf numFmtId="1" fontId="17" fillId="0" borderId="1" xfId="0" applyNumberFormat="1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center" vertical="top"/>
    </xf>
    <xf numFmtId="1" fontId="16" fillId="0" borderId="4" xfId="0" applyNumberFormat="1" applyFont="1" applyFill="1" applyBorder="1" applyAlignment="1">
      <alignment horizontal="center" vertical="top"/>
    </xf>
    <xf numFmtId="0" fontId="17" fillId="0" borderId="4" xfId="5" applyFont="1" applyFill="1" applyBorder="1" applyAlignment="1">
      <alignment horizontal="center" vertical="top"/>
    </xf>
    <xf numFmtId="1" fontId="17" fillId="0" borderId="4" xfId="0" applyNumberFormat="1" applyFont="1" applyFill="1" applyBorder="1" applyAlignment="1">
      <alignment horizontal="center" vertical="center"/>
    </xf>
    <xf numFmtId="41" fontId="19" fillId="0" borderId="4" xfId="0" applyNumberFormat="1" applyFont="1" applyFill="1" applyBorder="1" applyAlignment="1">
      <alignment vertical="top"/>
    </xf>
    <xf numFmtId="41" fontId="18" fillId="0" borderId="4" xfId="0" applyNumberFormat="1" applyFont="1" applyFill="1" applyBorder="1" applyAlignment="1">
      <alignment vertical="top"/>
    </xf>
    <xf numFmtId="0" fontId="16" fillId="0" borderId="20" xfId="0" applyFont="1" applyFill="1" applyBorder="1" applyAlignment="1">
      <alignment horizontal="left" vertical="top"/>
    </xf>
    <xf numFmtId="0" fontId="16" fillId="0" borderId="22" xfId="0" applyFont="1" applyFill="1" applyBorder="1" applyAlignment="1">
      <alignment horizontal="left" vertical="top"/>
    </xf>
    <xf numFmtId="0" fontId="16" fillId="0" borderId="23" xfId="5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vertical="center"/>
    </xf>
    <xf numFmtId="0" fontId="16" fillId="0" borderId="23" xfId="4" quotePrefix="1" applyFont="1" applyFill="1" applyBorder="1" applyAlignment="1">
      <alignment horizontal="center" vertical="top"/>
    </xf>
    <xf numFmtId="0" fontId="16" fillId="0" borderId="23" xfId="5" applyFont="1" applyFill="1" applyBorder="1" applyAlignment="1">
      <alignment vertical="top"/>
    </xf>
    <xf numFmtId="0" fontId="16" fillId="0" borderId="23" xfId="0" applyFont="1" applyFill="1" applyBorder="1" applyAlignment="1">
      <alignment horizontal="center" vertical="center"/>
    </xf>
    <xf numFmtId="0" fontId="16" fillId="0" borderId="25" xfId="4" applyFont="1" applyFill="1" applyBorder="1" applyAlignment="1">
      <alignment horizontal="left" vertical="top"/>
    </xf>
    <xf numFmtId="0" fontId="16" fillId="0" borderId="26" xfId="4" applyFont="1" applyFill="1" applyBorder="1" applyAlignment="1">
      <alignment horizontal="left" vertical="top"/>
    </xf>
    <xf numFmtId="0" fontId="16" fillId="0" borderId="24" xfId="4" applyFont="1" applyFill="1" applyBorder="1" applyAlignment="1">
      <alignment vertical="top"/>
    </xf>
    <xf numFmtId="3" fontId="16" fillId="0" borderId="23" xfId="4" applyNumberFormat="1" applyFont="1" applyFill="1" applyBorder="1" applyAlignment="1">
      <alignment horizontal="right" vertical="center"/>
    </xf>
    <xf numFmtId="0" fontId="16" fillId="0" borderId="23" xfId="4" applyFont="1" applyFill="1" applyBorder="1" applyAlignment="1">
      <alignment horizontal="center" vertical="top"/>
    </xf>
    <xf numFmtId="0" fontId="16" fillId="0" borderId="23" xfId="4" applyFont="1" applyFill="1" applyBorder="1" applyAlignment="1">
      <alignment horizontal="right" vertical="center"/>
    </xf>
    <xf numFmtId="0" fontId="16" fillId="0" borderId="31" xfId="5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vertical="center"/>
    </xf>
    <xf numFmtId="0" fontId="16" fillId="0" borderId="31" xfId="4" applyFont="1" applyFill="1" applyBorder="1" applyAlignment="1">
      <alignment horizontal="center" vertical="top"/>
    </xf>
    <xf numFmtId="0" fontId="16" fillId="0" borderId="31" xfId="5" applyFont="1" applyFill="1" applyBorder="1" applyAlignment="1">
      <alignment vertical="top"/>
    </xf>
    <xf numFmtId="0" fontId="16" fillId="0" borderId="31" xfId="0" applyFont="1" applyFill="1" applyBorder="1" applyAlignment="1">
      <alignment horizontal="center" vertical="center"/>
    </xf>
    <xf numFmtId="0" fontId="16" fillId="0" borderId="32" xfId="4" applyFont="1" applyFill="1" applyBorder="1" applyAlignment="1">
      <alignment horizontal="left" vertical="top"/>
    </xf>
    <xf numFmtId="0" fontId="16" fillId="0" borderId="34" xfId="4" applyFont="1" applyFill="1" applyBorder="1" applyAlignment="1">
      <alignment horizontal="left" vertical="top"/>
    </xf>
    <xf numFmtId="3" fontId="16" fillId="0" borderId="31" xfId="4" applyNumberFormat="1" applyFont="1" applyFill="1" applyBorder="1" applyAlignment="1">
      <alignment horizontal="right" vertical="center"/>
    </xf>
    <xf numFmtId="0" fontId="16" fillId="0" borderId="19" xfId="5" applyFont="1" applyFill="1" applyBorder="1" applyAlignment="1">
      <alignment horizontal="center" vertical="center"/>
    </xf>
    <xf numFmtId="0" fontId="16" fillId="0" borderId="19" xfId="4" applyFont="1" applyFill="1" applyBorder="1" applyAlignment="1">
      <alignment horizontal="center" vertical="top"/>
    </xf>
    <xf numFmtId="0" fontId="16" fillId="0" borderId="19" xfId="5" applyFont="1" applyFill="1" applyBorder="1" applyAlignment="1">
      <alignment vertical="top"/>
    </xf>
    <xf numFmtId="0" fontId="16" fillId="0" borderId="20" xfId="4" applyFont="1" applyFill="1" applyBorder="1" applyAlignment="1">
      <alignment horizontal="left" vertical="top"/>
    </xf>
    <xf numFmtId="0" fontId="16" fillId="0" borderId="22" xfId="4" applyFont="1" applyFill="1" applyBorder="1" applyAlignment="1">
      <alignment horizontal="left" vertical="top"/>
    </xf>
    <xf numFmtId="0" fontId="16" fillId="0" borderId="21" xfId="4" applyFont="1" applyFill="1" applyBorder="1" applyAlignment="1">
      <alignment vertical="top"/>
    </xf>
    <xf numFmtId="3" fontId="16" fillId="0" borderId="19" xfId="4" applyNumberFormat="1" applyFont="1" applyFill="1" applyBorder="1" applyAlignment="1">
      <alignment horizontal="right" vertical="center"/>
    </xf>
    <xf numFmtId="0" fontId="31" fillId="0" borderId="23" xfId="4" quotePrefix="1" applyFont="1" applyFill="1" applyBorder="1" applyAlignment="1">
      <alignment horizontal="center" vertical="top"/>
    </xf>
    <xf numFmtId="0" fontId="31" fillId="0" borderId="23" xfId="5" applyFont="1" applyFill="1" applyBorder="1" applyAlignment="1">
      <alignment vertical="top" wrapText="1"/>
    </xf>
    <xf numFmtId="0" fontId="31" fillId="0" borderId="23" xfId="0" applyFont="1" applyFill="1" applyBorder="1" applyAlignment="1">
      <alignment horizontal="center" vertical="center"/>
    </xf>
    <xf numFmtId="0" fontId="31" fillId="0" borderId="25" xfId="4" applyFont="1" applyFill="1" applyBorder="1" applyAlignment="1">
      <alignment horizontal="left" vertical="top"/>
    </xf>
    <xf numFmtId="0" fontId="31" fillId="0" borderId="26" xfId="4" applyFont="1" applyFill="1" applyBorder="1" applyAlignment="1">
      <alignment horizontal="left" vertical="top"/>
    </xf>
    <xf numFmtId="0" fontId="31" fillId="0" borderId="24" xfId="4" applyFont="1" applyFill="1" applyBorder="1" applyAlignment="1">
      <alignment vertical="top"/>
    </xf>
    <xf numFmtId="3" fontId="31" fillId="0" borderId="23" xfId="4" applyNumberFormat="1" applyFont="1" applyFill="1" applyBorder="1" applyAlignment="1">
      <alignment horizontal="right" vertical="center"/>
    </xf>
    <xf numFmtId="0" fontId="16" fillId="0" borderId="23" xfId="5" applyFont="1" applyFill="1" applyBorder="1" applyAlignment="1">
      <alignment vertical="top" wrapText="1"/>
    </xf>
    <xf numFmtId="0" fontId="16" fillId="0" borderId="23" xfId="0" applyFont="1" applyFill="1" applyBorder="1" applyAlignment="1">
      <alignment vertical="center"/>
    </xf>
    <xf numFmtId="3" fontId="30" fillId="0" borderId="23" xfId="4" applyNumberFormat="1" applyFont="1" applyFill="1" applyBorder="1" applyAlignment="1">
      <alignment horizontal="right" vertical="center"/>
    </xf>
    <xf numFmtId="3" fontId="16" fillId="0" borderId="23" xfId="0" applyNumberFormat="1" applyFont="1" applyFill="1" applyBorder="1" applyAlignment="1">
      <alignment horizontal="right" vertical="center"/>
    </xf>
    <xf numFmtId="0" fontId="16" fillId="0" borderId="23" xfId="5" applyFont="1" applyFill="1" applyBorder="1" applyAlignment="1">
      <alignment horizontal="left" vertical="top" wrapText="1"/>
    </xf>
    <xf numFmtId="0" fontId="16" fillId="0" borderId="24" xfId="4" applyFont="1" applyFill="1" applyBorder="1" applyAlignment="1">
      <alignment horizontal="left" vertical="top" wrapText="1"/>
    </xf>
    <xf numFmtId="1" fontId="24" fillId="0" borderId="23" xfId="0" applyNumberFormat="1" applyFont="1" applyFill="1" applyBorder="1" applyAlignment="1"/>
    <xf numFmtId="0" fontId="24" fillId="0" borderId="23" xfId="0" applyFont="1" applyFill="1" applyBorder="1" applyAlignment="1">
      <alignment vertical="center"/>
    </xf>
    <xf numFmtId="0" fontId="23" fillId="0" borderId="23" xfId="5" applyFont="1" applyFill="1" applyBorder="1" applyAlignment="1">
      <alignment horizontal="center" vertical="center"/>
    </xf>
    <xf numFmtId="0" fontId="23" fillId="0" borderId="23" xfId="4" applyFont="1" applyFill="1" applyBorder="1" applyAlignment="1">
      <alignment horizontal="center" vertical="top"/>
    </xf>
    <xf numFmtId="0" fontId="23" fillId="0" borderId="23" xfId="5" applyFont="1" applyFill="1" applyBorder="1" applyAlignment="1">
      <alignment vertical="top" wrapText="1"/>
    </xf>
    <xf numFmtId="0" fontId="23" fillId="0" borderId="23" xfId="0" applyFont="1" applyFill="1" applyBorder="1" applyAlignment="1">
      <alignment horizontal="center" vertical="center"/>
    </xf>
    <xf numFmtId="0" fontId="23" fillId="0" borderId="25" xfId="4" applyFont="1" applyFill="1" applyBorder="1" applyAlignment="1">
      <alignment horizontal="left" vertical="top"/>
    </xf>
    <xf numFmtId="0" fontId="23" fillId="0" borderId="26" xfId="4" applyFont="1" applyFill="1" applyBorder="1" applyAlignment="1">
      <alignment horizontal="left" vertical="top"/>
    </xf>
    <xf numFmtId="0" fontId="23" fillId="0" borderId="24" xfId="4" applyFont="1" applyFill="1" applyBorder="1" applyAlignment="1">
      <alignment horizontal="left" vertical="top" wrapText="1"/>
    </xf>
    <xf numFmtId="0" fontId="23" fillId="0" borderId="23" xfId="0" applyFont="1" applyFill="1" applyBorder="1" applyAlignment="1">
      <alignment vertical="center"/>
    </xf>
    <xf numFmtId="3" fontId="23" fillId="0" borderId="23" xfId="4" applyNumberFormat="1" applyFont="1" applyFill="1" applyBorder="1" applyAlignment="1">
      <alignment horizontal="right" vertical="center"/>
    </xf>
    <xf numFmtId="0" fontId="16" fillId="0" borderId="33" xfId="4" applyFont="1" applyFill="1" applyBorder="1" applyAlignment="1">
      <alignment vertical="top"/>
    </xf>
    <xf numFmtId="0" fontId="16" fillId="0" borderId="31" xfId="0" applyFont="1" applyFill="1" applyBorder="1" applyAlignment="1">
      <alignment vertical="center"/>
    </xf>
    <xf numFmtId="3" fontId="16" fillId="0" borderId="31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vertical="center"/>
    </xf>
    <xf numFmtId="0" fontId="16" fillId="0" borderId="19" xfId="4" quotePrefix="1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vertical="center"/>
    </xf>
    <xf numFmtId="0" fontId="16" fillId="0" borderId="4" xfId="5" applyFont="1" applyFill="1" applyBorder="1" applyAlignment="1">
      <alignment horizontal="center" vertical="center"/>
    </xf>
    <xf numFmtId="0" fontId="16" fillId="0" borderId="23" xfId="10" applyNumberFormat="1" applyFont="1" applyFill="1" applyBorder="1" applyAlignment="1">
      <alignment horizontal="center" vertical="top"/>
    </xf>
    <xf numFmtId="0" fontId="16" fillId="0" borderId="4" xfId="4" applyFont="1" applyFill="1" applyBorder="1" applyAlignment="1">
      <alignment horizontal="center" vertical="top"/>
    </xf>
    <xf numFmtId="0" fontId="16" fillId="0" borderId="4" xfId="5" applyFont="1" applyFill="1" applyBorder="1" applyAlignment="1">
      <alignment vertical="top"/>
    </xf>
    <xf numFmtId="0" fontId="16" fillId="0" borderId="11" xfId="4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0" fontId="16" fillId="0" borderId="12" xfId="4" applyFont="1" applyFill="1" applyBorder="1" applyAlignment="1">
      <alignment vertical="top"/>
    </xf>
    <xf numFmtId="0" fontId="16" fillId="0" borderId="4" xfId="0" applyFont="1" applyFill="1" applyBorder="1" applyAlignment="1">
      <alignment vertical="center"/>
    </xf>
    <xf numFmtId="3" fontId="16" fillId="0" borderId="4" xfId="0" applyNumberFormat="1" applyFont="1" applyFill="1" applyBorder="1" applyAlignment="1">
      <alignment horizontal="right" vertical="center"/>
    </xf>
    <xf numFmtId="0" fontId="17" fillId="0" borderId="29" xfId="5" applyFont="1" applyFill="1" applyBorder="1" applyAlignment="1">
      <alignment horizontal="center" vertical="center"/>
    </xf>
    <xf numFmtId="0" fontId="16" fillId="0" borderId="29" xfId="10" applyNumberFormat="1" applyFont="1" applyFill="1" applyBorder="1" applyAlignment="1">
      <alignment horizontal="center" vertical="top"/>
    </xf>
    <xf numFmtId="0" fontId="16" fillId="0" borderId="27" xfId="0" applyFont="1" applyFill="1" applyBorder="1" applyAlignment="1">
      <alignment horizontal="left" vertical="top"/>
    </xf>
    <xf numFmtId="0" fontId="16" fillId="0" borderId="30" xfId="0" applyFont="1" applyFill="1" applyBorder="1" applyAlignment="1">
      <alignment horizontal="left" vertical="top"/>
    </xf>
    <xf numFmtId="0" fontId="16" fillId="0" borderId="29" xfId="0" applyFont="1" applyFill="1" applyBorder="1" applyAlignment="1">
      <alignment vertical="center"/>
    </xf>
    <xf numFmtId="0" fontId="17" fillId="0" borderId="19" xfId="5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vertical="top"/>
    </xf>
    <xf numFmtId="1" fontId="17" fillId="0" borderId="23" xfId="0" applyNumberFormat="1" applyFont="1" applyFill="1" applyBorder="1" applyAlignment="1">
      <alignment horizontal="center"/>
    </xf>
    <xf numFmtId="43" fontId="16" fillId="0" borderId="24" xfId="4" applyNumberFormat="1" applyFont="1" applyFill="1" applyBorder="1" applyAlignment="1">
      <alignment vertical="top"/>
    </xf>
    <xf numFmtId="0" fontId="16" fillId="0" borderId="23" xfId="4" quotePrefix="1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3" fontId="19" fillId="0" borderId="23" xfId="0" applyNumberFormat="1" applyFont="1" applyFill="1" applyBorder="1" applyAlignment="1">
      <alignment horizontal="right" vertical="center" wrapText="1"/>
    </xf>
    <xf numFmtId="3" fontId="16" fillId="0" borderId="29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 vertical="center"/>
    </xf>
    <xf numFmtId="3" fontId="18" fillId="0" borderId="19" xfId="0" applyNumberFormat="1" applyFont="1" applyFill="1" applyBorder="1" applyAlignment="1">
      <alignment horizontal="right" vertical="center"/>
    </xf>
    <xf numFmtId="1" fontId="17" fillId="0" borderId="4" xfId="0" applyNumberFormat="1" applyFont="1" applyFill="1" applyBorder="1" applyAlignment="1">
      <alignment horizontal="center"/>
    </xf>
    <xf numFmtId="43" fontId="16" fillId="0" borderId="12" xfId="10" applyFont="1" applyFill="1" applyBorder="1" applyAlignment="1">
      <alignment vertical="top"/>
    </xf>
    <xf numFmtId="0" fontId="17" fillId="0" borderId="4" xfId="5" applyFont="1" applyFill="1" applyBorder="1" applyAlignment="1">
      <alignment horizontal="center"/>
    </xf>
    <xf numFmtId="0" fontId="17" fillId="0" borderId="4" xfId="5" applyFont="1" applyFill="1" applyBorder="1" applyAlignment="1">
      <alignment horizontal="center" vertical="center"/>
    </xf>
    <xf numFmtId="0" fontId="17" fillId="0" borderId="4" xfId="5" applyFont="1" applyFill="1" applyBorder="1" applyAlignment="1">
      <alignment wrapText="1"/>
    </xf>
    <xf numFmtId="0" fontId="17" fillId="0" borderId="4" xfId="5" applyFont="1" applyFill="1" applyBorder="1" applyAlignment="1">
      <alignment vertical="center"/>
    </xf>
    <xf numFmtId="0" fontId="17" fillId="0" borderId="4" xfId="0" applyFont="1" applyFill="1" applyBorder="1" applyAlignment="1">
      <alignment vertical="top" wrapText="1"/>
    </xf>
    <xf numFmtId="0" fontId="16" fillId="0" borderId="11" xfId="0" applyFont="1" applyFill="1" applyBorder="1" applyAlignment="1">
      <alignment horizontal="left" vertical="top"/>
    </xf>
    <xf numFmtId="3" fontId="19" fillId="0" borderId="4" xfId="0" applyNumberFormat="1" applyFont="1" applyFill="1" applyBorder="1" applyAlignment="1">
      <alignment horizontal="right" vertical="center" wrapText="1"/>
    </xf>
    <xf numFmtId="0" fontId="17" fillId="0" borderId="19" xfId="5" applyFont="1" applyFill="1" applyBorder="1" applyAlignment="1">
      <alignment horizontal="center"/>
    </xf>
    <xf numFmtId="0" fontId="17" fillId="0" borderId="19" xfId="5" applyFont="1" applyFill="1" applyBorder="1" applyAlignment="1">
      <alignment wrapText="1"/>
    </xf>
    <xf numFmtId="0" fontId="17" fillId="0" borderId="19" xfId="0" applyFont="1" applyFill="1" applyBorder="1" applyAlignment="1">
      <alignment vertical="center" wrapText="1"/>
    </xf>
    <xf numFmtId="0" fontId="17" fillId="0" borderId="19" xfId="0" applyFont="1" applyFill="1" applyBorder="1" applyAlignment="1">
      <alignment vertical="top" wrapText="1"/>
    </xf>
    <xf numFmtId="0" fontId="17" fillId="0" borderId="19" xfId="0" applyFont="1" applyFill="1" applyBorder="1" applyAlignment="1">
      <alignment horizontal="center" vertical="top" wrapText="1"/>
    </xf>
    <xf numFmtId="0" fontId="17" fillId="0" borderId="29" xfId="5" applyFont="1" applyFill="1" applyBorder="1" applyAlignment="1">
      <alignment horizontal="center"/>
    </xf>
    <xf numFmtId="0" fontId="16" fillId="0" borderId="23" xfId="4" applyFont="1" applyFill="1" applyBorder="1" applyAlignment="1">
      <alignment horizontal="center" vertical="center"/>
    </xf>
    <xf numFmtId="0" fontId="16" fillId="0" borderId="23" xfId="7" applyFont="1" applyFill="1" applyBorder="1" applyAlignment="1">
      <alignment vertical="top" wrapText="1"/>
    </xf>
    <xf numFmtId="0" fontId="16" fillId="0" borderId="23" xfId="7" applyFont="1" applyFill="1" applyBorder="1" applyAlignment="1">
      <alignment horizontal="left" vertical="top" wrapText="1"/>
    </xf>
    <xf numFmtId="0" fontId="16" fillId="0" borderId="29" xfId="4" applyFont="1" applyFill="1" applyBorder="1" applyAlignment="1">
      <alignment horizontal="center" vertical="top"/>
    </xf>
    <xf numFmtId="0" fontId="16" fillId="0" borderId="29" xfId="5" applyFont="1" applyFill="1" applyBorder="1" applyAlignment="1">
      <alignment vertical="top"/>
    </xf>
    <xf numFmtId="0" fontId="17" fillId="0" borderId="23" xfId="5" applyFont="1" applyFill="1" applyBorder="1" applyAlignment="1">
      <alignment horizontal="center"/>
    </xf>
    <xf numFmtId="0" fontId="16" fillId="0" borderId="23" xfId="5" applyFont="1" applyFill="1" applyBorder="1" applyAlignment="1">
      <alignment vertical="center"/>
    </xf>
    <xf numFmtId="0" fontId="16" fillId="0" borderId="28" xfId="4" applyFont="1" applyFill="1" applyBorder="1" applyAlignment="1">
      <alignment vertical="top" wrapText="1"/>
    </xf>
    <xf numFmtId="0" fontId="16" fillId="0" borderId="29" xfId="4" quotePrefix="1" applyFont="1" applyFill="1" applyBorder="1" applyAlignment="1">
      <alignment horizontal="center" vertical="center"/>
    </xf>
    <xf numFmtId="0" fontId="16" fillId="0" borderId="29" xfId="5" applyFont="1" applyFill="1" applyBorder="1" applyAlignment="1">
      <alignment horizontal="center" vertical="center"/>
    </xf>
    <xf numFmtId="0" fontId="16" fillId="0" borderId="29" xfId="4" applyFont="1" applyFill="1" applyBorder="1" applyAlignment="1">
      <alignment horizontal="center" vertical="center"/>
    </xf>
    <xf numFmtId="0" fontId="16" fillId="0" borderId="27" xfId="4" applyFont="1" applyFill="1" applyBorder="1" applyAlignment="1">
      <alignment horizontal="left" vertical="top"/>
    </xf>
    <xf numFmtId="0" fontId="16" fillId="0" borderId="30" xfId="4" applyFont="1" applyFill="1" applyBorder="1" applyAlignment="1">
      <alignment horizontal="left" vertical="top"/>
    </xf>
    <xf numFmtId="1" fontId="17" fillId="0" borderId="31" xfId="0" applyNumberFormat="1" applyFont="1" applyFill="1" applyBorder="1" applyAlignment="1">
      <alignment horizontal="center"/>
    </xf>
    <xf numFmtId="0" fontId="16" fillId="0" borderId="31" xfId="4" applyFont="1" applyFill="1" applyBorder="1" applyAlignment="1">
      <alignment horizontal="center" vertical="center"/>
    </xf>
    <xf numFmtId="0" fontId="16" fillId="0" borderId="29" xfId="4" quotePrefix="1" applyFont="1" applyFill="1" applyBorder="1" applyAlignment="1">
      <alignment horizontal="center" vertical="top"/>
    </xf>
    <xf numFmtId="0" fontId="16" fillId="0" borderId="19" xfId="5" applyFont="1" applyFill="1" applyBorder="1" applyAlignment="1">
      <alignment horizontal="center"/>
    </xf>
    <xf numFmtId="0" fontId="16" fillId="0" borderId="28" xfId="4" applyFont="1" applyFill="1" applyBorder="1" applyAlignment="1">
      <alignment vertical="top"/>
    </xf>
    <xf numFmtId="1" fontId="16" fillId="0" borderId="31" xfId="0" applyNumberFormat="1" applyFont="1" applyFill="1" applyBorder="1" applyAlignment="1">
      <alignment horizontal="center" vertical="center"/>
    </xf>
    <xf numFmtId="43" fontId="16" fillId="0" borderId="31" xfId="10" applyFont="1" applyFill="1" applyBorder="1" applyAlignment="1">
      <alignment vertical="center"/>
    </xf>
    <xf numFmtId="0" fontId="16" fillId="0" borderId="32" xfId="0" applyFont="1" applyFill="1" applyBorder="1" applyAlignment="1">
      <alignment vertical="top"/>
    </xf>
    <xf numFmtId="0" fontId="16" fillId="0" borderId="34" xfId="0" applyFont="1" applyFill="1" applyBorder="1" applyAlignment="1">
      <alignment vertical="top"/>
    </xf>
    <xf numFmtId="41" fontId="16" fillId="0" borderId="31" xfId="0" applyNumberFormat="1" applyFont="1" applyFill="1" applyBorder="1" applyAlignment="1">
      <alignment vertical="center"/>
    </xf>
    <xf numFmtId="41" fontId="17" fillId="0" borderId="3" xfId="0" applyNumberFormat="1" applyFont="1" applyFill="1" applyBorder="1" applyAlignment="1">
      <alignment horizontal="right" vertical="center"/>
    </xf>
    <xf numFmtId="41" fontId="17" fillId="0" borderId="3" xfId="0" applyNumberFormat="1" applyFont="1" applyFill="1" applyBorder="1" applyAlignment="1">
      <alignment vertical="center"/>
    </xf>
    <xf numFmtId="0" fontId="16" fillId="0" borderId="3" xfId="0" applyFont="1" applyFill="1" applyBorder="1" applyAlignment="1">
      <alignment horizontal="center" vertical="center"/>
    </xf>
    <xf numFmtId="3" fontId="17" fillId="0" borderId="19" xfId="0" applyNumberFormat="1" applyFont="1" applyFill="1" applyBorder="1" applyAlignment="1">
      <alignment vertical="center"/>
    </xf>
    <xf numFmtId="3" fontId="17" fillId="0" borderId="19" xfId="0" applyNumberFormat="1" applyFont="1" applyFill="1" applyBorder="1" applyAlignment="1">
      <alignment horizontal="right" vertical="center"/>
    </xf>
    <xf numFmtId="3" fontId="33" fillId="0" borderId="19" xfId="0" applyNumberFormat="1" applyFont="1" applyFill="1" applyBorder="1" applyAlignment="1">
      <alignment horizontal="right" vertical="center"/>
    </xf>
    <xf numFmtId="41" fontId="17" fillId="0" borderId="29" xfId="0" applyNumberFormat="1" applyFont="1" applyFill="1" applyBorder="1" applyAlignment="1">
      <alignment horizontal="right" vertical="center"/>
    </xf>
    <xf numFmtId="41" fontId="17" fillId="0" borderId="29" xfId="0" applyNumberFormat="1" applyFont="1" applyFill="1" applyBorder="1" applyAlignment="1">
      <alignment vertical="center"/>
    </xf>
    <xf numFmtId="41" fontId="17" fillId="0" borderId="4" xfId="0" applyNumberFormat="1" applyFont="1" applyFill="1" applyBorder="1" applyAlignment="1">
      <alignment horizontal="right" vertical="top"/>
    </xf>
    <xf numFmtId="0" fontId="16" fillId="0" borderId="11" xfId="0" applyFont="1" applyFill="1" applyBorder="1" applyAlignment="1">
      <alignment horizontal="center" vertical="top"/>
    </xf>
    <xf numFmtId="41" fontId="17" fillId="0" borderId="12" xfId="0" applyNumberFormat="1" applyFont="1" applyFill="1" applyBorder="1" applyAlignment="1">
      <alignment horizontal="right" vertical="top"/>
    </xf>
    <xf numFmtId="41" fontId="17" fillId="0" borderId="4" xfId="0" applyNumberFormat="1" applyFont="1" applyFill="1" applyBorder="1" applyAlignment="1">
      <alignment horizontal="right"/>
    </xf>
    <xf numFmtId="41" fontId="17" fillId="0" borderId="4" xfId="0" applyNumberFormat="1" applyFont="1" applyFill="1" applyBorder="1" applyAlignment="1"/>
    <xf numFmtId="1" fontId="8" fillId="3" borderId="3" xfId="0" applyNumberFormat="1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3" fontId="17" fillId="0" borderId="29" xfId="0" applyNumberFormat="1" applyFont="1" applyFill="1" applyBorder="1" applyAlignment="1">
      <alignment horizontal="center" vertical="center" wrapText="1"/>
    </xf>
    <xf numFmtId="3" fontId="17" fillId="0" borderId="19" xfId="0" applyNumberFormat="1" applyFont="1" applyFill="1" applyBorder="1" applyAlignment="1">
      <alignment horizontal="center" vertical="center" wrapText="1"/>
    </xf>
    <xf numFmtId="0" fontId="16" fillId="0" borderId="23" xfId="7" applyFont="1" applyFill="1" applyBorder="1" applyAlignment="1">
      <alignment horizontal="left" vertical="top" wrapText="1"/>
    </xf>
    <xf numFmtId="0" fontId="16" fillId="0" borderId="23" xfId="5" applyFont="1" applyFill="1" applyBorder="1" applyAlignment="1">
      <alignment horizontal="left" vertical="top" wrapText="1"/>
    </xf>
    <xf numFmtId="0" fontId="16" fillId="0" borderId="24" xfId="4" applyFont="1" applyFill="1" applyBorder="1" applyAlignment="1">
      <alignment horizontal="left" vertical="top" wrapText="1"/>
    </xf>
    <xf numFmtId="0" fontId="16" fillId="0" borderId="28" xfId="4" applyFont="1" applyFill="1" applyBorder="1" applyAlignment="1">
      <alignment vertical="top" wrapText="1"/>
    </xf>
    <xf numFmtId="0" fontId="16" fillId="0" borderId="21" xfId="4" applyFont="1" applyFill="1" applyBorder="1" applyAlignment="1">
      <alignment vertical="top" wrapText="1"/>
    </xf>
    <xf numFmtId="1" fontId="17" fillId="0" borderId="3" xfId="0" applyNumberFormat="1" applyFont="1" applyFill="1" applyBorder="1" applyAlignment="1">
      <alignment horizontal="right" vertical="center"/>
    </xf>
    <xf numFmtId="0" fontId="16" fillId="0" borderId="28" xfId="4" applyFont="1" applyFill="1" applyBorder="1" applyAlignment="1">
      <alignment horizontal="left" vertical="top" wrapText="1"/>
    </xf>
    <xf numFmtId="0" fontId="16" fillId="0" borderId="21" xfId="4" applyFont="1" applyFill="1" applyBorder="1" applyAlignment="1">
      <alignment horizontal="left" vertical="top" wrapText="1"/>
    </xf>
    <xf numFmtId="43" fontId="16" fillId="0" borderId="24" xfId="10" applyFont="1" applyFill="1" applyBorder="1" applyAlignment="1">
      <alignment horizontal="left" vertical="top" wrapText="1"/>
    </xf>
    <xf numFmtId="0" fontId="16" fillId="0" borderId="1" xfId="5" applyFont="1" applyFill="1" applyBorder="1" applyAlignment="1">
      <alignment horizontal="left" vertical="top" wrapText="1"/>
    </xf>
    <xf numFmtId="0" fontId="16" fillId="0" borderId="19" xfId="5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19" xfId="0" applyFont="1" applyFill="1" applyBorder="1" applyAlignment="1">
      <alignment horizontal="left" vertical="top" wrapText="1"/>
    </xf>
    <xf numFmtId="0" fontId="16" fillId="0" borderId="28" xfId="0" applyFont="1" applyFill="1" applyBorder="1" applyAlignment="1">
      <alignment horizontal="left" vertical="top" wrapText="1"/>
    </xf>
    <xf numFmtId="0" fontId="16" fillId="0" borderId="21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vertical="top" wrapText="1"/>
    </xf>
    <xf numFmtId="0" fontId="16" fillId="0" borderId="33" xfId="4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43" fontId="17" fillId="0" borderId="2" xfId="10" applyFont="1" applyFill="1" applyBorder="1" applyAlignment="1">
      <alignment horizontal="center" vertical="center" wrapText="1"/>
    </xf>
    <xf numFmtId="43" fontId="17" fillId="0" borderId="7" xfId="10" applyFont="1" applyFill="1" applyBorder="1" applyAlignment="1">
      <alignment horizontal="center" vertical="center" wrapText="1"/>
    </xf>
    <xf numFmtId="43" fontId="17" fillId="0" borderId="11" xfId="10" applyFont="1" applyFill="1" applyBorder="1" applyAlignment="1">
      <alignment horizontal="center" vertical="center" wrapText="1"/>
    </xf>
    <xf numFmtId="43" fontId="17" fillId="0" borderId="12" xfId="10" applyFont="1" applyFill="1" applyBorder="1" applyAlignment="1">
      <alignment horizontal="center" vertical="center" wrapText="1"/>
    </xf>
    <xf numFmtId="43" fontId="17" fillId="0" borderId="9" xfId="10" applyFont="1" applyFill="1" applyBorder="1" applyAlignment="1">
      <alignment horizontal="center" vertical="center" wrapText="1"/>
    </xf>
    <xf numFmtId="43" fontId="17" fillId="0" borderId="5" xfId="1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</cellXfs>
  <cellStyles count="19">
    <cellStyle name="Comma" xfId="10" builtinId="3"/>
    <cellStyle name="Comma [0]" xfId="18" builtinId="6"/>
    <cellStyle name="Comma [0] 2" xfId="3"/>
    <cellStyle name="Comma [0] 3" xfId="11"/>
    <cellStyle name="Comma [0] 4" xfId="12"/>
    <cellStyle name="Comma 2" xfId="6"/>
    <cellStyle name="Comma 3" xfId="13"/>
    <cellStyle name="Comma 4" xfId="14"/>
    <cellStyle name="Comma 5" xfId="15"/>
    <cellStyle name="Comma 6" xfId="16"/>
    <cellStyle name="Comma 6 2" xfId="17"/>
    <cellStyle name="Normal" xfId="0" builtinId="0"/>
    <cellStyle name="Normal 2" xfId="1"/>
    <cellStyle name="Normal 3" xfId="4"/>
    <cellStyle name="Normal 3 2" xfId="7"/>
    <cellStyle name="Normal 4" xfId="5"/>
    <cellStyle name="Normal 5" xfId="8"/>
    <cellStyle name="Normal 6" xfId="9"/>
    <cellStyle name="Percent 2" xfId="2"/>
  </cellStyles>
  <dxfs count="0"/>
  <tableStyles count="0" defaultTableStyle="TableStyleMedium9" defaultPivotStyle="PivotStyleLight16"/>
  <colors>
    <mruColors>
      <color rgb="FFA2B8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V198"/>
  <sheetViews>
    <sheetView showGridLines="0" tabSelected="1" view="pageBreakPreview" topLeftCell="E69" zoomScale="59" zoomScaleSheetLayoutView="59" workbookViewId="0">
      <selection activeCell="P31" sqref="P31:Q32"/>
    </sheetView>
  </sheetViews>
  <sheetFormatPr defaultColWidth="9.140625" defaultRowHeight="25.5"/>
  <cols>
    <col min="1" max="1" width="16" style="1" hidden="1" customWidth="1"/>
    <col min="2" max="2" width="16.5703125" style="1" hidden="1" customWidth="1"/>
    <col min="3" max="3" width="16.5703125" style="2" customWidth="1"/>
    <col min="4" max="4" width="6.140625" style="58" customWidth="1"/>
    <col min="5" max="5" width="32.28515625" style="21" customWidth="1"/>
    <col min="6" max="6" width="11.42578125" style="66" customWidth="1"/>
    <col min="7" max="7" width="28" style="20" customWidth="1"/>
    <col min="8" max="8" width="7.42578125" style="34" customWidth="1"/>
    <col min="9" max="9" width="62.85546875" style="39" customWidth="1"/>
    <col min="10" max="10" width="14.42578125" style="21" hidden="1" customWidth="1"/>
    <col min="11" max="11" width="11.42578125" style="46" customWidth="1"/>
    <col min="12" max="12" width="2.42578125" style="46" customWidth="1"/>
    <col min="13" max="13" width="65.85546875" style="51" customWidth="1"/>
    <col min="14" max="14" width="11.140625" style="21" customWidth="1"/>
    <col min="15" max="15" width="11.5703125" style="21" customWidth="1"/>
    <col min="16" max="16" width="26.85546875" style="62" customWidth="1"/>
    <col min="17" max="17" width="26.140625" style="58" customWidth="1"/>
    <col min="18" max="18" width="19" style="21" customWidth="1"/>
    <col min="19" max="19" width="31.85546875" style="21" customWidth="1"/>
    <col min="20" max="20" width="18.28515625" style="1" bestFit="1" customWidth="1"/>
    <col min="21" max="21" width="17.7109375" style="1" bestFit="1" customWidth="1"/>
    <col min="22" max="22" width="14.7109375" style="1" bestFit="1" customWidth="1"/>
    <col min="23" max="16384" width="9.140625" style="1"/>
  </cols>
  <sheetData>
    <row r="2" spans="1:21" ht="33.75">
      <c r="D2" s="371" t="s">
        <v>118</v>
      </c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114"/>
      <c r="T2" s="3"/>
      <c r="U2" s="3"/>
    </row>
    <row r="3" spans="1:21" ht="33.75">
      <c r="D3" s="371" t="s">
        <v>77</v>
      </c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114"/>
      <c r="T3" s="3"/>
      <c r="U3" s="3"/>
    </row>
    <row r="4" spans="1:21">
      <c r="D4" s="57"/>
      <c r="E4" s="27"/>
      <c r="F4" s="65"/>
      <c r="G4" s="26"/>
      <c r="H4" s="32"/>
      <c r="I4" s="36"/>
      <c r="J4" s="27"/>
      <c r="K4" s="43"/>
      <c r="L4" s="43"/>
      <c r="M4" s="47"/>
      <c r="N4" s="27"/>
      <c r="O4" s="27"/>
      <c r="Q4" s="57"/>
      <c r="R4" s="27"/>
      <c r="S4" s="27"/>
    </row>
    <row r="5" spans="1:21" s="4" customFormat="1">
      <c r="C5" s="5"/>
      <c r="D5" s="28" t="s">
        <v>43</v>
      </c>
      <c r="E5" s="76"/>
      <c r="F5" s="72" t="s">
        <v>20</v>
      </c>
      <c r="G5" s="67" t="s">
        <v>44</v>
      </c>
      <c r="H5" s="33"/>
      <c r="I5" s="37"/>
      <c r="J5" s="29"/>
      <c r="K5" s="44"/>
      <c r="L5" s="44"/>
      <c r="M5" s="48"/>
      <c r="N5" s="29"/>
      <c r="O5" s="29"/>
      <c r="P5" s="62"/>
      <c r="Q5" s="64"/>
      <c r="R5" s="29"/>
      <c r="S5" s="29"/>
    </row>
    <row r="6" spans="1:21" s="4" customFormat="1">
      <c r="C6" s="5"/>
      <c r="D6" s="28" t="s">
        <v>116</v>
      </c>
      <c r="E6" s="76"/>
      <c r="F6" s="72" t="s">
        <v>20</v>
      </c>
      <c r="G6" s="67" t="s">
        <v>74</v>
      </c>
      <c r="H6" s="33"/>
      <c r="I6" s="37"/>
      <c r="J6" s="29"/>
      <c r="K6" s="44"/>
      <c r="L6" s="44"/>
      <c r="M6" s="48"/>
      <c r="N6" s="29"/>
      <c r="O6" s="29"/>
      <c r="P6" s="62"/>
      <c r="Q6" s="64"/>
      <c r="R6" s="29"/>
      <c r="S6" s="29"/>
    </row>
    <row r="7" spans="1:21" s="4" customFormat="1">
      <c r="C7" s="5"/>
      <c r="D7" s="28" t="s">
        <v>117</v>
      </c>
      <c r="E7" s="76"/>
      <c r="F7" s="72" t="s">
        <v>20</v>
      </c>
      <c r="G7" s="67" t="s">
        <v>75</v>
      </c>
      <c r="H7" s="33"/>
      <c r="I7" s="37"/>
      <c r="J7" s="29"/>
      <c r="K7" s="44"/>
      <c r="L7" s="44"/>
      <c r="M7" s="48"/>
      <c r="N7" s="29"/>
      <c r="O7" s="29"/>
      <c r="P7" s="62"/>
      <c r="Q7" s="64"/>
      <c r="R7" s="29"/>
      <c r="S7" s="29"/>
    </row>
    <row r="8" spans="1:21" s="4" customFormat="1">
      <c r="A8" s="6"/>
      <c r="C8" s="5"/>
      <c r="D8" s="28" t="s">
        <v>45</v>
      </c>
      <c r="E8" s="76"/>
      <c r="F8" s="72" t="s">
        <v>20</v>
      </c>
      <c r="G8" s="67" t="s">
        <v>115</v>
      </c>
      <c r="H8" s="33"/>
      <c r="I8" s="38"/>
      <c r="J8" s="29"/>
      <c r="K8" s="44"/>
      <c r="L8" s="44"/>
      <c r="M8" s="48"/>
      <c r="N8" s="29"/>
      <c r="O8" s="29"/>
      <c r="P8" s="62"/>
      <c r="Q8" s="64"/>
      <c r="R8" s="29"/>
      <c r="S8" s="29"/>
    </row>
    <row r="9" spans="1:21" s="4" customFormat="1">
      <c r="A9" s="6"/>
      <c r="C9" s="5"/>
      <c r="D9" s="28" t="s">
        <v>46</v>
      </c>
      <c r="E9" s="76"/>
      <c r="F9" s="72" t="s">
        <v>20</v>
      </c>
      <c r="G9" s="67" t="s">
        <v>76</v>
      </c>
      <c r="H9" s="33"/>
      <c r="I9" s="38"/>
      <c r="J9" s="29"/>
      <c r="K9" s="44"/>
      <c r="L9" s="44"/>
      <c r="M9" s="48"/>
      <c r="N9" s="29"/>
      <c r="O9" s="29"/>
      <c r="P9" s="62"/>
      <c r="Q9" s="64"/>
      <c r="R9" s="29"/>
      <c r="S9" s="29"/>
      <c r="U9" s="4" t="s">
        <v>73</v>
      </c>
    </row>
    <row r="10" spans="1:21" s="4" customFormat="1">
      <c r="A10" s="6"/>
      <c r="C10" s="5"/>
      <c r="D10" s="28"/>
      <c r="E10" s="76"/>
      <c r="F10" s="72"/>
      <c r="G10" s="67"/>
      <c r="H10" s="33"/>
      <c r="I10" s="38"/>
      <c r="J10" s="29"/>
      <c r="K10" s="44"/>
      <c r="L10" s="44"/>
      <c r="M10" s="48"/>
      <c r="N10" s="29"/>
      <c r="O10" s="29"/>
      <c r="P10" s="62"/>
      <c r="Q10" s="64"/>
      <c r="R10" s="29"/>
      <c r="S10" s="29"/>
    </row>
    <row r="11" spans="1:21" s="4" customFormat="1" ht="25.5" customHeight="1">
      <c r="A11" s="369" t="s">
        <v>47</v>
      </c>
      <c r="B11" s="370" t="s">
        <v>48</v>
      </c>
      <c r="C11" s="7"/>
      <c r="D11" s="395" t="s">
        <v>13</v>
      </c>
      <c r="E11" s="395" t="s">
        <v>14</v>
      </c>
      <c r="F11" s="398" t="s">
        <v>9</v>
      </c>
      <c r="G11" s="399"/>
      <c r="H11" s="398" t="s">
        <v>15</v>
      </c>
      <c r="I11" s="399"/>
      <c r="J11" s="395" t="s">
        <v>5</v>
      </c>
      <c r="K11" s="404" t="s">
        <v>16</v>
      </c>
      <c r="L11" s="405"/>
      <c r="M11" s="406"/>
      <c r="N11" s="413" t="s">
        <v>6</v>
      </c>
      <c r="O11" s="414"/>
      <c r="P11" s="415" t="s">
        <v>49</v>
      </c>
      <c r="Q11" s="415"/>
      <c r="R11" s="395" t="s">
        <v>17</v>
      </c>
      <c r="S11" s="115"/>
    </row>
    <row r="12" spans="1:21" s="4" customFormat="1">
      <c r="A12" s="369"/>
      <c r="B12" s="370"/>
      <c r="C12" s="7"/>
      <c r="D12" s="396"/>
      <c r="E12" s="396"/>
      <c r="F12" s="400"/>
      <c r="G12" s="401"/>
      <c r="H12" s="400"/>
      <c r="I12" s="401"/>
      <c r="J12" s="396"/>
      <c r="K12" s="407"/>
      <c r="L12" s="408"/>
      <c r="M12" s="409"/>
      <c r="N12" s="395" t="s">
        <v>7</v>
      </c>
      <c r="O12" s="395" t="s">
        <v>8</v>
      </c>
      <c r="P12" s="125" t="s">
        <v>75</v>
      </c>
      <c r="Q12" s="125" t="s">
        <v>88</v>
      </c>
      <c r="R12" s="396"/>
      <c r="S12" s="115"/>
    </row>
    <row r="13" spans="1:21" s="4" customFormat="1">
      <c r="A13" s="112"/>
      <c r="B13" s="113"/>
      <c r="C13" s="7"/>
      <c r="D13" s="397"/>
      <c r="E13" s="397"/>
      <c r="F13" s="402"/>
      <c r="G13" s="403"/>
      <c r="H13" s="402"/>
      <c r="I13" s="403"/>
      <c r="J13" s="397"/>
      <c r="K13" s="410"/>
      <c r="L13" s="411"/>
      <c r="M13" s="412"/>
      <c r="N13" s="397"/>
      <c r="O13" s="397"/>
      <c r="P13" s="125" t="s">
        <v>50</v>
      </c>
      <c r="Q13" s="125" t="s">
        <v>50</v>
      </c>
      <c r="R13" s="397"/>
      <c r="S13" s="115"/>
    </row>
    <row r="14" spans="1:21" s="4" customFormat="1" ht="21.75" thickBot="1">
      <c r="A14" s="53">
        <v>0</v>
      </c>
      <c r="B14" s="54">
        <v>0</v>
      </c>
      <c r="C14" s="55"/>
      <c r="D14" s="126">
        <v>1</v>
      </c>
      <c r="E14" s="126">
        <v>2</v>
      </c>
      <c r="F14" s="385">
        <v>3</v>
      </c>
      <c r="G14" s="386"/>
      <c r="H14" s="127"/>
      <c r="I14" s="128">
        <v>4</v>
      </c>
      <c r="J14" s="126">
        <v>5</v>
      </c>
      <c r="K14" s="385">
        <v>6</v>
      </c>
      <c r="L14" s="387"/>
      <c r="M14" s="386"/>
      <c r="N14" s="126">
        <v>7</v>
      </c>
      <c r="O14" s="126">
        <v>8</v>
      </c>
      <c r="P14" s="126">
        <v>9</v>
      </c>
      <c r="Q14" s="129">
        <v>10</v>
      </c>
      <c r="R14" s="126">
        <v>11</v>
      </c>
      <c r="S14" s="87"/>
    </row>
    <row r="15" spans="1:21" s="4" customFormat="1" ht="23.1" customHeight="1" thickTop="1">
      <c r="A15" s="8"/>
      <c r="B15" s="9"/>
      <c r="C15" s="10"/>
      <c r="D15" s="130"/>
      <c r="E15" s="131"/>
      <c r="F15" s="132"/>
      <c r="G15" s="133"/>
      <c r="H15" s="134"/>
      <c r="I15" s="134"/>
      <c r="J15" s="131"/>
      <c r="K15" s="135"/>
      <c r="L15" s="136"/>
      <c r="M15" s="137"/>
      <c r="N15" s="131"/>
      <c r="O15" s="131"/>
      <c r="P15" s="138"/>
      <c r="Q15" s="139"/>
      <c r="R15" s="131"/>
      <c r="S15" s="88"/>
    </row>
    <row r="16" spans="1:21" s="4" customFormat="1" ht="23.1" customHeight="1">
      <c r="A16" s="8"/>
      <c r="B16" s="9"/>
      <c r="C16" s="10"/>
      <c r="D16" s="140" t="s">
        <v>51</v>
      </c>
      <c r="E16" s="141" t="s">
        <v>96</v>
      </c>
      <c r="F16" s="142" t="s">
        <v>52</v>
      </c>
      <c r="G16" s="143"/>
      <c r="H16" s="144"/>
      <c r="I16" s="144"/>
      <c r="J16" s="145"/>
      <c r="K16" s="146"/>
      <c r="L16" s="147"/>
      <c r="M16" s="148"/>
      <c r="N16" s="145"/>
      <c r="O16" s="145"/>
      <c r="P16" s="149"/>
      <c r="Q16" s="150"/>
      <c r="R16" s="145"/>
      <c r="S16" s="89"/>
      <c r="U16" s="85">
        <v>16495105000</v>
      </c>
    </row>
    <row r="17" spans="1:22" s="4" customFormat="1" ht="23.1" customHeight="1">
      <c r="A17" s="8"/>
      <c r="B17" s="9"/>
      <c r="C17" s="10"/>
      <c r="D17" s="151"/>
      <c r="E17" s="152"/>
      <c r="F17" s="153"/>
      <c r="G17" s="154"/>
      <c r="H17" s="155"/>
      <c r="I17" s="155"/>
      <c r="J17" s="156"/>
      <c r="K17" s="157"/>
      <c r="L17" s="158"/>
      <c r="M17" s="159"/>
      <c r="N17" s="156"/>
      <c r="O17" s="156"/>
      <c r="P17" s="160"/>
      <c r="Q17" s="161"/>
      <c r="R17" s="156"/>
      <c r="S17" s="89"/>
      <c r="U17" s="15">
        <f>U16-Q19</f>
        <v>10535617040</v>
      </c>
      <c r="V17" s="85">
        <v>192850000</v>
      </c>
    </row>
    <row r="18" spans="1:22" s="4" customFormat="1" ht="23.1" customHeight="1">
      <c r="A18" s="8"/>
      <c r="B18" s="9"/>
      <c r="C18" s="10"/>
      <c r="D18" s="162"/>
      <c r="E18" s="31"/>
      <c r="F18" s="104"/>
      <c r="G18" s="105"/>
      <c r="H18" s="106"/>
      <c r="I18" s="106"/>
      <c r="J18" s="31"/>
      <c r="K18" s="45"/>
      <c r="L18" s="50"/>
      <c r="M18" s="109"/>
      <c r="N18" s="31"/>
      <c r="O18" s="31"/>
      <c r="P18" s="163"/>
      <c r="Q18" s="164"/>
      <c r="R18" s="31"/>
      <c r="S18" s="88"/>
    </row>
    <row r="19" spans="1:22" s="4" customFormat="1" ht="23.1" customHeight="1">
      <c r="A19" s="8"/>
      <c r="B19" s="9"/>
      <c r="C19" s="10"/>
      <c r="D19" s="165" t="s">
        <v>53</v>
      </c>
      <c r="E19" s="166" t="s">
        <v>95</v>
      </c>
      <c r="F19" s="167" t="s">
        <v>54</v>
      </c>
      <c r="G19" s="168"/>
      <c r="H19" s="144"/>
      <c r="I19" s="169"/>
      <c r="J19" s="170"/>
      <c r="K19" s="171"/>
      <c r="L19" s="172"/>
      <c r="M19" s="173"/>
      <c r="N19" s="170"/>
      <c r="O19" s="170"/>
      <c r="P19" s="362">
        <f>P22+P31</f>
        <v>5959487960</v>
      </c>
      <c r="Q19" s="363">
        <f>Q22+Q31</f>
        <v>5959487960</v>
      </c>
      <c r="R19" s="170"/>
      <c r="S19" s="90"/>
      <c r="U19" s="15">
        <f>Q19-P19</f>
        <v>0</v>
      </c>
    </row>
    <row r="20" spans="1:22" s="4" customFormat="1" ht="23.1" customHeight="1">
      <c r="A20" s="8"/>
      <c r="B20" s="9"/>
      <c r="C20" s="10"/>
      <c r="D20" s="174"/>
      <c r="E20" s="175"/>
      <c r="F20" s="176"/>
      <c r="G20" s="177"/>
      <c r="H20" s="155"/>
      <c r="I20" s="178"/>
      <c r="J20" s="179"/>
      <c r="K20" s="180"/>
      <c r="L20" s="181"/>
      <c r="M20" s="182"/>
      <c r="N20" s="179"/>
      <c r="O20" s="179"/>
      <c r="P20" s="183"/>
      <c r="Q20" s="184"/>
      <c r="R20" s="179"/>
      <c r="S20" s="90"/>
    </row>
    <row r="21" spans="1:22" s="4" customFormat="1" ht="23.1" customHeight="1">
      <c r="A21" s="8"/>
      <c r="B21" s="9"/>
      <c r="C21" s="10"/>
      <c r="D21" s="185"/>
      <c r="E21" s="156"/>
      <c r="F21" s="104"/>
      <c r="G21" s="105"/>
      <c r="H21" s="106"/>
      <c r="I21" s="106"/>
      <c r="J21" s="31"/>
      <c r="K21" s="45"/>
      <c r="L21" s="50"/>
      <c r="M21" s="109"/>
      <c r="N21" s="31"/>
      <c r="O21" s="31"/>
      <c r="P21" s="163"/>
      <c r="Q21" s="164"/>
      <c r="R21" s="31"/>
      <c r="S21" s="88"/>
    </row>
    <row r="22" spans="1:22" s="4" customFormat="1" ht="23.1" customHeight="1">
      <c r="A22" s="8"/>
      <c r="B22" s="9"/>
      <c r="C22" s="10"/>
      <c r="D22" s="186" t="s">
        <v>55</v>
      </c>
      <c r="E22" s="187" t="s">
        <v>97</v>
      </c>
      <c r="F22" s="188" t="s">
        <v>56</v>
      </c>
      <c r="G22" s="189"/>
      <c r="H22" s="106"/>
      <c r="I22" s="106"/>
      <c r="J22" s="190"/>
      <c r="K22" s="45"/>
      <c r="L22" s="50"/>
      <c r="M22" s="109"/>
      <c r="N22" s="190"/>
      <c r="O22" s="190"/>
      <c r="P22" s="364">
        <f>P26</f>
        <v>3055465760</v>
      </c>
      <c r="Q22" s="364">
        <f>Q26</f>
        <v>3055465760</v>
      </c>
      <c r="R22" s="190"/>
      <c r="S22" s="61"/>
    </row>
    <row r="23" spans="1:22" s="4" customFormat="1" ht="23.1" customHeight="1">
      <c r="A23" s="8"/>
      <c r="B23" s="9"/>
      <c r="C23" s="10"/>
      <c r="D23" s="192"/>
      <c r="E23" s="193"/>
      <c r="F23" s="194"/>
      <c r="G23" s="195"/>
      <c r="H23" s="196"/>
      <c r="I23" s="196"/>
      <c r="J23" s="31"/>
      <c r="K23" s="45"/>
      <c r="L23" s="50"/>
      <c r="M23" s="109"/>
      <c r="N23" s="31"/>
      <c r="O23" s="31"/>
      <c r="P23" s="163"/>
      <c r="Q23" s="367"/>
      <c r="R23" s="31"/>
      <c r="S23" s="30"/>
    </row>
    <row r="24" spans="1:22" s="4" customFormat="1" ht="23.1" customHeight="1">
      <c r="A24" s="8"/>
      <c r="B24" s="9"/>
      <c r="C24" s="10"/>
      <c r="D24" s="197"/>
      <c r="E24" s="198"/>
      <c r="F24" s="199"/>
      <c r="G24" s="200"/>
      <c r="H24" s="201"/>
      <c r="I24" s="201"/>
      <c r="J24" s="202"/>
      <c r="K24" s="203"/>
      <c r="L24" s="204"/>
      <c r="M24" s="205"/>
      <c r="N24" s="202"/>
      <c r="O24" s="202"/>
      <c r="P24" s="206"/>
      <c r="Q24" s="207"/>
      <c r="R24" s="202"/>
      <c r="S24" s="91"/>
    </row>
    <row r="25" spans="1:22" s="4" customFormat="1" ht="23.1" customHeight="1">
      <c r="A25" s="8"/>
      <c r="B25" s="9"/>
      <c r="C25" s="10"/>
      <c r="D25" s="208"/>
      <c r="E25" s="209"/>
      <c r="F25" s="151" t="s">
        <v>51</v>
      </c>
      <c r="G25" s="388" t="s">
        <v>98</v>
      </c>
      <c r="H25" s="210"/>
      <c r="I25" s="211" t="s">
        <v>57</v>
      </c>
      <c r="J25" s="209"/>
      <c r="K25" s="212"/>
      <c r="L25" s="213"/>
      <c r="M25" s="214"/>
      <c r="N25" s="209"/>
      <c r="O25" s="209"/>
      <c r="P25" s="56"/>
      <c r="Q25" s="69"/>
      <c r="R25" s="209"/>
      <c r="S25" s="88"/>
      <c r="U25" s="85">
        <v>3857000840</v>
      </c>
      <c r="V25" s="15">
        <f>U25*5%</f>
        <v>192850042</v>
      </c>
    </row>
    <row r="26" spans="1:22" s="4" customFormat="1" ht="23.1" customHeight="1">
      <c r="A26" s="8"/>
      <c r="B26" s="9"/>
      <c r="C26" s="10"/>
      <c r="D26" s="208"/>
      <c r="E26" s="209"/>
      <c r="F26" s="215"/>
      <c r="G26" s="389"/>
      <c r="H26" s="210"/>
      <c r="I26" s="210"/>
      <c r="J26" s="209" t="s">
        <v>12</v>
      </c>
      <c r="K26" s="216" t="s">
        <v>41</v>
      </c>
      <c r="L26" s="217"/>
      <c r="M26" s="391" t="s">
        <v>70</v>
      </c>
      <c r="N26" s="209">
        <v>1</v>
      </c>
      <c r="O26" s="209" t="s">
        <v>58</v>
      </c>
      <c r="P26" s="56">
        <v>3055465760</v>
      </c>
      <c r="Q26" s="69">
        <f>P26+S26</f>
        <v>3055465760</v>
      </c>
      <c r="R26" s="209" t="s">
        <v>59</v>
      </c>
      <c r="S26" s="99">
        <f>P26*0%</f>
        <v>0</v>
      </c>
      <c r="U26" s="15"/>
    </row>
    <row r="27" spans="1:22" s="4" customFormat="1" ht="23.1" customHeight="1">
      <c r="A27" s="8"/>
      <c r="B27" s="9"/>
      <c r="C27" s="10"/>
      <c r="D27" s="208"/>
      <c r="E27" s="209"/>
      <c r="F27" s="215"/>
      <c r="G27" s="389"/>
      <c r="H27" s="210"/>
      <c r="I27" s="210"/>
      <c r="J27" s="209"/>
      <c r="K27" s="216"/>
      <c r="L27" s="217"/>
      <c r="M27" s="392"/>
      <c r="N27" s="209"/>
      <c r="O27" s="209"/>
      <c r="P27" s="56"/>
      <c r="Q27" s="69"/>
      <c r="R27" s="209"/>
      <c r="S27" s="88"/>
    </row>
    <row r="28" spans="1:22" s="4" customFormat="1" ht="23.1" customHeight="1">
      <c r="A28" s="8"/>
      <c r="B28" s="9"/>
      <c r="C28" s="10"/>
      <c r="D28" s="208"/>
      <c r="E28" s="209"/>
      <c r="F28" s="215"/>
      <c r="G28" s="389"/>
      <c r="H28" s="210"/>
      <c r="I28" s="210"/>
      <c r="J28" s="209"/>
      <c r="K28" s="216" t="s">
        <v>42</v>
      </c>
      <c r="L28" s="217"/>
      <c r="M28" s="214" t="s">
        <v>60</v>
      </c>
      <c r="N28" s="209"/>
      <c r="O28" s="209"/>
      <c r="P28" s="56"/>
      <c r="Q28" s="69"/>
      <c r="R28" s="209"/>
      <c r="S28" s="88"/>
    </row>
    <row r="29" spans="1:22" s="4" customFormat="1" ht="23.1" customHeight="1">
      <c r="A29" s="8"/>
      <c r="B29" s="9"/>
      <c r="C29" s="10"/>
      <c r="D29" s="208"/>
      <c r="E29" s="156"/>
      <c r="F29" s="215"/>
      <c r="G29" s="390"/>
      <c r="H29" s="210"/>
      <c r="I29" s="210"/>
      <c r="J29" s="209"/>
      <c r="K29" s="216"/>
      <c r="L29" s="217"/>
      <c r="M29" s="214" t="s">
        <v>61</v>
      </c>
      <c r="N29" s="209"/>
      <c r="O29" s="209"/>
      <c r="P29" s="56"/>
      <c r="Q29" s="69"/>
      <c r="R29" s="209"/>
      <c r="S29" s="88"/>
    </row>
    <row r="30" spans="1:22" s="4" customFormat="1" ht="23.1" customHeight="1">
      <c r="A30" s="8"/>
      <c r="B30" s="9"/>
      <c r="C30" s="10"/>
      <c r="D30" s="218"/>
      <c r="E30" s="219"/>
      <c r="F30" s="220"/>
      <c r="G30" s="221"/>
      <c r="H30" s="222"/>
      <c r="I30" s="222"/>
      <c r="J30" s="223"/>
      <c r="K30" s="224"/>
      <c r="L30" s="225"/>
      <c r="M30" s="226"/>
      <c r="N30" s="223"/>
      <c r="O30" s="223"/>
      <c r="P30" s="227"/>
      <c r="Q30" s="228"/>
      <c r="R30" s="223"/>
      <c r="S30" s="88"/>
    </row>
    <row r="31" spans="1:22" s="4" customFormat="1" ht="23.1" customHeight="1">
      <c r="A31" s="8"/>
      <c r="B31" s="9"/>
      <c r="C31" s="10"/>
      <c r="D31" s="229" t="s">
        <v>62</v>
      </c>
      <c r="E31" s="230" t="s">
        <v>99</v>
      </c>
      <c r="F31" s="188" t="s">
        <v>63</v>
      </c>
      <c r="G31" s="189"/>
      <c r="H31" s="106"/>
      <c r="I31" s="106"/>
      <c r="J31" s="190"/>
      <c r="K31" s="45"/>
      <c r="L31" s="50"/>
      <c r="M31" s="109"/>
      <c r="N31" s="190"/>
      <c r="O31" s="190"/>
      <c r="P31" s="364">
        <f>P34+Q82+P94+P102+P110+P120+P134+P142+P147</f>
        <v>2904022200</v>
      </c>
      <c r="Q31" s="364">
        <f>P31</f>
        <v>2904022200</v>
      </c>
      <c r="R31" s="190"/>
      <c r="S31" s="61"/>
      <c r="U31" s="85">
        <v>10995105000</v>
      </c>
    </row>
    <row r="32" spans="1:22" s="4" customFormat="1" ht="23.1" customHeight="1">
      <c r="A32" s="8"/>
      <c r="B32" s="9"/>
      <c r="C32" s="10"/>
      <c r="D32" s="162"/>
      <c r="E32" s="77"/>
      <c r="F32" s="104"/>
      <c r="G32" s="105"/>
      <c r="H32" s="106"/>
      <c r="I32" s="106"/>
      <c r="J32" s="31"/>
      <c r="K32" s="45"/>
      <c r="L32" s="50"/>
      <c r="M32" s="109"/>
      <c r="N32" s="31"/>
      <c r="O32" s="31"/>
      <c r="P32" s="163"/>
      <c r="Q32" s="368"/>
      <c r="R32" s="31"/>
      <c r="S32" s="30"/>
      <c r="U32" s="15">
        <f>U31-Q31</f>
        <v>8091082800</v>
      </c>
    </row>
    <row r="33" spans="1:20" s="14" customFormat="1" ht="23.1" customHeight="1">
      <c r="A33" s="11"/>
      <c r="B33" s="12"/>
      <c r="C33" s="13"/>
      <c r="D33" s="60"/>
      <c r="E33" s="77"/>
      <c r="F33" s="104"/>
      <c r="G33" s="105"/>
      <c r="H33" s="106"/>
      <c r="I33" s="106"/>
      <c r="J33" s="31"/>
      <c r="K33" s="45"/>
      <c r="L33" s="50"/>
      <c r="M33" s="109"/>
      <c r="N33" s="31"/>
      <c r="O33" s="31"/>
      <c r="P33" s="63"/>
      <c r="Q33" s="70"/>
      <c r="R33" s="31"/>
      <c r="S33" s="92"/>
    </row>
    <row r="34" spans="1:20" s="4" customFormat="1" ht="23.1" customHeight="1">
      <c r="A34" s="8"/>
      <c r="B34" s="9"/>
      <c r="C34" s="10"/>
      <c r="D34" s="231"/>
      <c r="E34" s="232" t="s">
        <v>78</v>
      </c>
      <c r="F34" s="233" t="s">
        <v>51</v>
      </c>
      <c r="G34" s="393" t="s">
        <v>18</v>
      </c>
      <c r="H34" s="393"/>
      <c r="I34" s="393"/>
      <c r="J34" s="190"/>
      <c r="K34" s="45"/>
      <c r="L34" s="50"/>
      <c r="M34" s="109"/>
      <c r="N34" s="190"/>
      <c r="O34" s="365"/>
      <c r="P34" s="364">
        <f>SUM(P36:P77)</f>
        <v>1108711200</v>
      </c>
      <c r="Q34" s="366">
        <f>SUM(Q36:Q81)</f>
        <v>1106491200</v>
      </c>
      <c r="R34" s="191"/>
      <c r="S34" s="83">
        <v>2291005000</v>
      </c>
      <c r="T34" s="15">
        <f>S34-P34</f>
        <v>1182293800</v>
      </c>
    </row>
    <row r="35" spans="1:20" s="4" customFormat="1" ht="23.1" customHeight="1">
      <c r="A35" s="8"/>
      <c r="B35" s="9"/>
      <c r="C35" s="10"/>
      <c r="D35" s="231"/>
      <c r="E35" s="187"/>
      <c r="F35" s="188"/>
      <c r="G35" s="393"/>
      <c r="H35" s="393"/>
      <c r="I35" s="393"/>
      <c r="J35" s="190"/>
      <c r="K35" s="45"/>
      <c r="L35" s="50"/>
      <c r="M35" s="109"/>
      <c r="N35" s="190"/>
      <c r="O35" s="190"/>
      <c r="P35" s="234"/>
      <c r="Q35" s="235"/>
      <c r="R35" s="190"/>
      <c r="S35" s="82"/>
    </row>
    <row r="36" spans="1:20" s="4" customFormat="1" ht="23.1" customHeight="1">
      <c r="A36" s="8"/>
      <c r="B36" s="9"/>
      <c r="C36" s="10"/>
      <c r="D36" s="185"/>
      <c r="E36" s="156"/>
      <c r="F36" s="153"/>
      <c r="G36" s="154"/>
      <c r="H36" s="155"/>
      <c r="I36" s="155"/>
      <c r="J36" s="156"/>
      <c r="K36" s="236"/>
      <c r="L36" s="237"/>
      <c r="M36" s="159"/>
      <c r="N36" s="156"/>
      <c r="O36" s="156"/>
      <c r="P36" s="160"/>
      <c r="Q36" s="161"/>
      <c r="R36" s="156"/>
      <c r="S36" s="91"/>
    </row>
    <row r="37" spans="1:20" s="4" customFormat="1" ht="23.1" customHeight="1">
      <c r="A37" s="8"/>
      <c r="B37" s="9"/>
      <c r="C37" s="10"/>
      <c r="D37" s="208"/>
      <c r="E37" s="238" t="s">
        <v>79</v>
      </c>
      <c r="F37" s="215"/>
      <c r="G37" s="239"/>
      <c r="H37" s="240" t="s">
        <v>4</v>
      </c>
      <c r="I37" s="241" t="s">
        <v>0</v>
      </c>
      <c r="J37" s="242" t="s">
        <v>12</v>
      </c>
      <c r="K37" s="243" t="s">
        <v>19</v>
      </c>
      <c r="L37" s="244" t="s">
        <v>20</v>
      </c>
      <c r="M37" s="245" t="s">
        <v>132</v>
      </c>
      <c r="N37" s="242">
        <v>15000</v>
      </c>
      <c r="O37" s="242" t="s">
        <v>134</v>
      </c>
      <c r="P37" s="246">
        <v>38600000</v>
      </c>
      <c r="Q37" s="69">
        <f>P37+S37</f>
        <v>38600000</v>
      </c>
      <c r="R37" s="209" t="s">
        <v>59</v>
      </c>
      <c r="S37" s="99">
        <f>P37*0%</f>
        <v>0</v>
      </c>
    </row>
    <row r="38" spans="1:20" s="4" customFormat="1" ht="23.1" customHeight="1">
      <c r="A38" s="8"/>
      <c r="B38" s="9"/>
      <c r="C38" s="10"/>
      <c r="D38" s="208"/>
      <c r="E38" s="238"/>
      <c r="F38" s="215"/>
      <c r="G38" s="239"/>
      <c r="H38" s="247"/>
      <c r="I38" s="241"/>
      <c r="J38" s="242"/>
      <c r="K38" s="243"/>
      <c r="L38" s="244"/>
      <c r="M38" s="376" t="s">
        <v>135</v>
      </c>
      <c r="N38" s="242">
        <v>15000</v>
      </c>
      <c r="O38" s="242" t="s">
        <v>137</v>
      </c>
      <c r="P38" s="248"/>
      <c r="Q38" s="248"/>
      <c r="R38" s="242"/>
      <c r="S38" s="93"/>
    </row>
    <row r="39" spans="1:20" s="4" customFormat="1" ht="23.1" customHeight="1">
      <c r="A39" s="8"/>
      <c r="B39" s="9"/>
      <c r="C39" s="10"/>
      <c r="D39" s="208"/>
      <c r="E39" s="238"/>
      <c r="F39" s="215"/>
      <c r="G39" s="239"/>
      <c r="H39" s="247"/>
      <c r="I39" s="241"/>
      <c r="J39" s="242"/>
      <c r="K39" s="243"/>
      <c r="L39" s="244"/>
      <c r="M39" s="376"/>
      <c r="N39" s="242"/>
      <c r="O39" s="242"/>
      <c r="P39" s="248"/>
      <c r="Q39" s="248"/>
      <c r="R39" s="242"/>
      <c r="S39" s="93"/>
    </row>
    <row r="40" spans="1:20" s="4" customFormat="1" ht="23.1" customHeight="1">
      <c r="A40" s="8"/>
      <c r="B40" s="9"/>
      <c r="C40" s="10"/>
      <c r="D40" s="208"/>
      <c r="E40" s="238" t="s">
        <v>79</v>
      </c>
      <c r="F40" s="215"/>
      <c r="G40" s="239"/>
      <c r="H40" s="240" t="s">
        <v>10</v>
      </c>
      <c r="I40" s="375" t="s">
        <v>22</v>
      </c>
      <c r="J40" s="242" t="s">
        <v>12</v>
      </c>
      <c r="K40" s="243" t="s">
        <v>19</v>
      </c>
      <c r="L40" s="244" t="s">
        <v>20</v>
      </c>
      <c r="M40" s="245" t="s">
        <v>23</v>
      </c>
      <c r="N40" s="242">
        <v>1</v>
      </c>
      <c r="O40" s="242" t="s">
        <v>58</v>
      </c>
      <c r="P40" s="246">
        <v>42430000</v>
      </c>
      <c r="Q40" s="69">
        <f>P40+S40</f>
        <v>42430000</v>
      </c>
      <c r="R40" s="209" t="s">
        <v>59</v>
      </c>
      <c r="S40" s="99">
        <f>P40*0%</f>
        <v>0</v>
      </c>
    </row>
    <row r="41" spans="1:20" s="4" customFormat="1" ht="23.1" customHeight="1">
      <c r="A41" s="8"/>
      <c r="B41" s="9"/>
      <c r="C41" s="10"/>
      <c r="D41" s="208"/>
      <c r="E41" s="238"/>
      <c r="F41" s="215"/>
      <c r="G41" s="239"/>
      <c r="H41" s="247"/>
      <c r="I41" s="375"/>
      <c r="J41" s="242"/>
      <c r="K41" s="243"/>
      <c r="L41" s="244"/>
      <c r="M41" s="245" t="s">
        <v>24</v>
      </c>
      <c r="N41" s="242"/>
      <c r="O41" s="242"/>
      <c r="P41" s="246"/>
      <c r="Q41" s="246"/>
      <c r="R41" s="242"/>
      <c r="S41" s="93"/>
    </row>
    <row r="42" spans="1:20" s="4" customFormat="1" ht="23.1" customHeight="1">
      <c r="A42" s="8"/>
      <c r="B42" s="9"/>
      <c r="C42" s="10"/>
      <c r="D42" s="208"/>
      <c r="E42" s="238"/>
      <c r="F42" s="215"/>
      <c r="G42" s="239"/>
      <c r="H42" s="247"/>
      <c r="I42" s="241"/>
      <c r="J42" s="242"/>
      <c r="K42" s="243"/>
      <c r="L42" s="244"/>
      <c r="M42" s="376"/>
      <c r="N42" s="242"/>
      <c r="O42" s="242"/>
      <c r="P42" s="246"/>
      <c r="Q42" s="246"/>
      <c r="R42" s="242"/>
      <c r="S42" s="93"/>
    </row>
    <row r="43" spans="1:20" s="4" customFormat="1" ht="23.1" customHeight="1">
      <c r="A43" s="8"/>
      <c r="B43" s="9"/>
      <c r="C43" s="10"/>
      <c r="D43" s="218"/>
      <c r="E43" s="249"/>
      <c r="F43" s="220"/>
      <c r="G43" s="250"/>
      <c r="H43" s="251"/>
      <c r="I43" s="252"/>
      <c r="J43" s="253"/>
      <c r="K43" s="254"/>
      <c r="L43" s="255"/>
      <c r="M43" s="394"/>
      <c r="N43" s="253"/>
      <c r="O43" s="253"/>
      <c r="P43" s="256"/>
      <c r="Q43" s="256"/>
      <c r="R43" s="253"/>
      <c r="S43" s="93"/>
    </row>
    <row r="44" spans="1:20" s="4" customFormat="1" ht="23.1" customHeight="1">
      <c r="A44" s="8"/>
      <c r="B44" s="9"/>
      <c r="C44" s="10"/>
      <c r="D44" s="185"/>
      <c r="E44" s="257"/>
      <c r="F44" s="153"/>
      <c r="G44" s="177"/>
      <c r="H44" s="258"/>
      <c r="I44" s="259"/>
      <c r="J44" s="179"/>
      <c r="K44" s="260"/>
      <c r="L44" s="261"/>
      <c r="M44" s="262"/>
      <c r="N44" s="179"/>
      <c r="O44" s="179"/>
      <c r="P44" s="263"/>
      <c r="Q44" s="263"/>
      <c r="R44" s="179"/>
      <c r="S44" s="93"/>
    </row>
    <row r="45" spans="1:20" s="4" customFormat="1" ht="23.1" customHeight="1">
      <c r="A45" s="8"/>
      <c r="B45" s="9"/>
      <c r="C45" s="10"/>
      <c r="D45" s="208"/>
      <c r="E45" s="238" t="s">
        <v>79</v>
      </c>
      <c r="F45" s="107"/>
      <c r="G45" s="108"/>
      <c r="H45" s="264">
        <v>7</v>
      </c>
      <c r="I45" s="265" t="s">
        <v>165</v>
      </c>
      <c r="J45" s="266" t="s">
        <v>12</v>
      </c>
      <c r="K45" s="267" t="s">
        <v>19</v>
      </c>
      <c r="L45" s="268" t="s">
        <v>20</v>
      </c>
      <c r="M45" s="269" t="s">
        <v>25</v>
      </c>
      <c r="N45" s="266">
        <v>12</v>
      </c>
      <c r="O45" s="266" t="s">
        <v>166</v>
      </c>
      <c r="P45" s="270">
        <v>58800000</v>
      </c>
      <c r="Q45" s="270">
        <v>58800000</v>
      </c>
      <c r="R45" s="266" t="s">
        <v>59</v>
      </c>
      <c r="S45" s="94"/>
    </row>
    <row r="46" spans="1:20" s="4" customFormat="1" ht="23.1" customHeight="1">
      <c r="A46" s="8"/>
      <c r="B46" s="9"/>
      <c r="C46" s="10"/>
      <c r="D46" s="208"/>
      <c r="E46" s="238"/>
      <c r="F46" s="215"/>
      <c r="G46" s="239"/>
      <c r="H46" s="247"/>
      <c r="I46" s="271"/>
      <c r="J46" s="242"/>
      <c r="K46" s="243" t="s">
        <v>21</v>
      </c>
      <c r="L46" s="244"/>
      <c r="M46" s="376" t="s">
        <v>131</v>
      </c>
      <c r="N46" s="242"/>
      <c r="O46" s="242"/>
      <c r="P46" s="246"/>
      <c r="Q46" s="246"/>
      <c r="R46" s="242"/>
      <c r="S46" s="93"/>
    </row>
    <row r="47" spans="1:20" s="4" customFormat="1" ht="23.1" customHeight="1">
      <c r="A47" s="8"/>
      <c r="B47" s="9"/>
      <c r="C47" s="10"/>
      <c r="D47" s="208"/>
      <c r="E47" s="238"/>
      <c r="F47" s="215"/>
      <c r="G47" s="239"/>
      <c r="H47" s="247"/>
      <c r="I47" s="271"/>
      <c r="J47" s="242"/>
      <c r="K47" s="243"/>
      <c r="L47" s="244"/>
      <c r="M47" s="376"/>
      <c r="N47" s="242"/>
      <c r="O47" s="242"/>
      <c r="P47" s="246"/>
      <c r="Q47" s="246"/>
      <c r="R47" s="242"/>
      <c r="S47" s="93"/>
    </row>
    <row r="48" spans="1:20" s="4" customFormat="1" ht="23.1" customHeight="1">
      <c r="A48" s="8"/>
      <c r="B48" s="9"/>
      <c r="C48" s="10"/>
      <c r="D48" s="208"/>
      <c r="E48" s="238"/>
      <c r="F48" s="215"/>
      <c r="G48" s="239"/>
      <c r="H48" s="247"/>
      <c r="I48" s="241"/>
      <c r="J48" s="242"/>
      <c r="K48" s="243"/>
      <c r="L48" s="244"/>
      <c r="M48" s="245"/>
      <c r="N48" s="272"/>
      <c r="O48" s="272"/>
      <c r="P48" s="246"/>
      <c r="Q48" s="246"/>
      <c r="R48" s="272"/>
      <c r="S48" s="95"/>
    </row>
    <row r="49" spans="1:20" s="4" customFormat="1" ht="23.1" customHeight="1">
      <c r="A49" s="8"/>
      <c r="B49" s="9"/>
      <c r="C49" s="10"/>
      <c r="D49" s="208"/>
      <c r="E49" s="238"/>
      <c r="F49" s="215"/>
      <c r="G49" s="239"/>
      <c r="H49" s="240">
        <v>8</v>
      </c>
      <c r="I49" s="241" t="s">
        <v>26</v>
      </c>
      <c r="J49" s="242" t="s">
        <v>12</v>
      </c>
      <c r="K49" s="243" t="s">
        <v>19</v>
      </c>
      <c r="L49" s="244" t="s">
        <v>20</v>
      </c>
      <c r="M49" s="245" t="s">
        <v>139</v>
      </c>
      <c r="N49" s="242">
        <v>20</v>
      </c>
      <c r="O49" s="242" t="s">
        <v>140</v>
      </c>
      <c r="P49" s="246">
        <v>24039000</v>
      </c>
      <c r="Q49" s="246">
        <v>24039000</v>
      </c>
      <c r="R49" s="209" t="s">
        <v>59</v>
      </c>
      <c r="S49" s="95"/>
    </row>
    <row r="50" spans="1:20" s="4" customFormat="1" ht="23.1" customHeight="1">
      <c r="A50" s="8"/>
      <c r="B50" s="9"/>
      <c r="C50" s="10"/>
      <c r="D50" s="208"/>
      <c r="E50" s="238"/>
      <c r="F50" s="215"/>
      <c r="G50" s="239"/>
      <c r="H50" s="247"/>
      <c r="I50" s="241"/>
      <c r="J50" s="242"/>
      <c r="K50" s="243"/>
      <c r="L50" s="244"/>
      <c r="M50" s="376" t="s">
        <v>141</v>
      </c>
      <c r="N50" s="242">
        <v>1</v>
      </c>
      <c r="O50" s="272" t="s">
        <v>142</v>
      </c>
      <c r="P50" s="246"/>
      <c r="Q50" s="246"/>
      <c r="R50" s="272"/>
      <c r="S50" s="95"/>
    </row>
    <row r="51" spans="1:20" s="4" customFormat="1" ht="23.1" customHeight="1">
      <c r="A51" s="8"/>
      <c r="B51" s="9"/>
      <c r="C51" s="10"/>
      <c r="D51" s="208"/>
      <c r="E51" s="238"/>
      <c r="F51" s="215"/>
      <c r="G51" s="239"/>
      <c r="H51" s="247"/>
      <c r="I51" s="241"/>
      <c r="J51" s="242"/>
      <c r="K51" s="243"/>
      <c r="L51" s="244"/>
      <c r="M51" s="376"/>
      <c r="N51" s="242"/>
      <c r="O51" s="242"/>
      <c r="P51" s="246"/>
      <c r="Q51" s="246"/>
      <c r="R51" s="242"/>
      <c r="S51" s="95"/>
    </row>
    <row r="52" spans="1:20" s="4" customFormat="1" ht="23.1" customHeight="1">
      <c r="A52" s="8"/>
      <c r="B52" s="9"/>
      <c r="C52" s="10"/>
      <c r="D52" s="208"/>
      <c r="E52" s="238"/>
      <c r="F52" s="215"/>
      <c r="G52" s="239"/>
      <c r="H52" s="240">
        <v>9</v>
      </c>
      <c r="I52" s="241" t="s">
        <v>27</v>
      </c>
      <c r="J52" s="242" t="s">
        <v>12</v>
      </c>
      <c r="K52" s="243" t="s">
        <v>19</v>
      </c>
      <c r="L52" s="244" t="s">
        <v>20</v>
      </c>
      <c r="M52" s="245" t="s">
        <v>143</v>
      </c>
      <c r="N52" s="242">
        <v>4</v>
      </c>
      <c r="O52" s="242" t="s">
        <v>138</v>
      </c>
      <c r="P52" s="246">
        <v>10000000</v>
      </c>
      <c r="Q52" s="246">
        <v>10000000</v>
      </c>
      <c r="R52" s="209" t="s">
        <v>59</v>
      </c>
      <c r="S52" s="95"/>
    </row>
    <row r="53" spans="1:20" s="4" customFormat="1" ht="23.1" customHeight="1">
      <c r="A53" s="8"/>
      <c r="B53" s="9"/>
      <c r="C53" s="10"/>
      <c r="D53" s="208"/>
      <c r="E53" s="238"/>
      <c r="F53" s="215"/>
      <c r="G53" s="239"/>
      <c r="H53" s="247"/>
      <c r="I53" s="241"/>
      <c r="J53" s="242"/>
      <c r="K53" s="243"/>
      <c r="L53" s="244"/>
      <c r="M53" s="245"/>
      <c r="N53" s="272"/>
      <c r="O53" s="272"/>
      <c r="P53" s="246"/>
      <c r="Q53" s="246"/>
      <c r="R53" s="272"/>
      <c r="S53" s="95"/>
    </row>
    <row r="54" spans="1:20" s="4" customFormat="1" ht="23.1" customHeight="1">
      <c r="A54" s="8"/>
      <c r="B54" s="9"/>
      <c r="C54" s="10"/>
      <c r="D54" s="208"/>
      <c r="E54" s="238"/>
      <c r="F54" s="215"/>
      <c r="G54" s="239"/>
      <c r="H54" s="240">
        <v>10</v>
      </c>
      <c r="I54" s="241" t="s">
        <v>28</v>
      </c>
      <c r="J54" s="242" t="s">
        <v>12</v>
      </c>
      <c r="K54" s="243" t="s">
        <v>19</v>
      </c>
      <c r="L54" s="244" t="s">
        <v>20</v>
      </c>
      <c r="M54" s="245" t="s">
        <v>144</v>
      </c>
      <c r="N54" s="242">
        <v>30</v>
      </c>
      <c r="O54" s="242" t="s">
        <v>140</v>
      </c>
      <c r="P54" s="246">
        <v>92914500</v>
      </c>
      <c r="Q54" s="246">
        <v>92914500</v>
      </c>
      <c r="R54" s="209" t="s">
        <v>59</v>
      </c>
      <c r="S54" s="95"/>
    </row>
    <row r="55" spans="1:20" s="4" customFormat="1" ht="23.1" customHeight="1">
      <c r="A55" s="8"/>
      <c r="B55" s="9"/>
      <c r="C55" s="10"/>
      <c r="D55" s="208"/>
      <c r="E55" s="238"/>
      <c r="F55" s="215"/>
      <c r="G55" s="239"/>
      <c r="H55" s="247"/>
      <c r="I55" s="241"/>
      <c r="J55" s="242"/>
      <c r="K55" s="243"/>
      <c r="L55" s="244"/>
      <c r="M55" s="376"/>
      <c r="N55" s="272"/>
      <c r="O55" s="272"/>
      <c r="P55" s="273"/>
      <c r="Q55" s="273"/>
      <c r="R55" s="272"/>
      <c r="S55" s="95"/>
    </row>
    <row r="56" spans="1:20" s="4" customFormat="1" ht="23.1" customHeight="1">
      <c r="A56" s="8"/>
      <c r="B56" s="9"/>
      <c r="C56" s="10"/>
      <c r="D56" s="208"/>
      <c r="E56" s="238"/>
      <c r="F56" s="215"/>
      <c r="G56" s="239"/>
      <c r="H56" s="247"/>
      <c r="I56" s="241"/>
      <c r="J56" s="242"/>
      <c r="K56" s="243"/>
      <c r="L56" s="244"/>
      <c r="M56" s="376"/>
      <c r="N56" s="272"/>
      <c r="O56" s="272"/>
      <c r="P56" s="246"/>
      <c r="Q56" s="246"/>
      <c r="R56" s="272"/>
      <c r="S56" s="95"/>
    </row>
    <row r="57" spans="1:20" s="4" customFormat="1" ht="23.1" customHeight="1">
      <c r="A57" s="8"/>
      <c r="B57" s="9"/>
      <c r="C57" s="10"/>
      <c r="D57" s="208"/>
      <c r="E57" s="238"/>
      <c r="F57" s="215"/>
      <c r="G57" s="239"/>
      <c r="H57" s="240">
        <v>11</v>
      </c>
      <c r="I57" s="241" t="s">
        <v>1</v>
      </c>
      <c r="J57" s="242" t="s">
        <v>12</v>
      </c>
      <c r="K57" s="243" t="s">
        <v>19</v>
      </c>
      <c r="L57" s="244" t="s">
        <v>20</v>
      </c>
      <c r="M57" s="245" t="s">
        <v>145</v>
      </c>
      <c r="N57" s="242">
        <v>63000</v>
      </c>
      <c r="O57" s="242" t="s">
        <v>146</v>
      </c>
      <c r="P57" s="246">
        <v>31500000</v>
      </c>
      <c r="Q57" s="246">
        <v>31500000</v>
      </c>
      <c r="R57" s="209" t="s">
        <v>59</v>
      </c>
      <c r="S57" s="95"/>
    </row>
    <row r="58" spans="1:20" s="4" customFormat="1" ht="23.1" customHeight="1">
      <c r="A58" s="8"/>
      <c r="B58" s="9"/>
      <c r="C58" s="10"/>
      <c r="D58" s="208"/>
      <c r="E58" s="238"/>
      <c r="F58" s="215"/>
      <c r="G58" s="239"/>
      <c r="H58" s="247"/>
      <c r="I58" s="241"/>
      <c r="J58" s="242"/>
      <c r="K58" s="243"/>
      <c r="L58" s="244"/>
      <c r="M58" s="245"/>
      <c r="N58" s="272"/>
      <c r="O58" s="272"/>
      <c r="P58" s="246"/>
      <c r="Q58" s="246"/>
      <c r="R58" s="272"/>
      <c r="S58" s="95"/>
    </row>
    <row r="59" spans="1:20" s="4" customFormat="1" ht="23.1" customHeight="1">
      <c r="A59" s="8"/>
      <c r="B59" s="9"/>
      <c r="C59" s="10"/>
      <c r="D59" s="208"/>
      <c r="E59" s="238"/>
      <c r="F59" s="215"/>
      <c r="G59" s="239"/>
      <c r="H59" s="247"/>
      <c r="I59" s="241"/>
      <c r="J59" s="242"/>
      <c r="K59" s="243"/>
      <c r="L59" s="244"/>
      <c r="M59" s="245"/>
      <c r="N59" s="272"/>
      <c r="O59" s="272"/>
      <c r="P59" s="246"/>
      <c r="Q59" s="246"/>
      <c r="R59" s="272"/>
      <c r="S59" s="95"/>
    </row>
    <row r="60" spans="1:20" s="4" customFormat="1" ht="23.1" customHeight="1">
      <c r="A60" s="8"/>
      <c r="B60" s="9"/>
      <c r="C60" s="10"/>
      <c r="D60" s="208"/>
      <c r="E60" s="238"/>
      <c r="F60" s="215"/>
      <c r="G60" s="239"/>
      <c r="H60" s="240" t="s">
        <v>29</v>
      </c>
      <c r="I60" s="375" t="s">
        <v>30</v>
      </c>
      <c r="J60" s="242" t="s">
        <v>12</v>
      </c>
      <c r="K60" s="243" t="s">
        <v>19</v>
      </c>
      <c r="L60" s="244" t="s">
        <v>20</v>
      </c>
      <c r="M60" s="245" t="s">
        <v>31</v>
      </c>
      <c r="N60" s="272"/>
      <c r="O60" s="272"/>
      <c r="P60" s="246">
        <v>14500000</v>
      </c>
      <c r="Q60" s="246">
        <v>14500000</v>
      </c>
      <c r="R60" s="209" t="s">
        <v>59</v>
      </c>
      <c r="S60" s="95"/>
    </row>
    <row r="61" spans="1:20" s="4" customFormat="1" ht="23.1" customHeight="1">
      <c r="A61" s="8"/>
      <c r="B61" s="9"/>
      <c r="C61" s="10"/>
      <c r="D61" s="208"/>
      <c r="E61" s="238"/>
      <c r="F61" s="215"/>
      <c r="G61" s="239"/>
      <c r="H61" s="240"/>
      <c r="I61" s="375"/>
      <c r="J61" s="242"/>
      <c r="K61" s="243"/>
      <c r="L61" s="244"/>
      <c r="M61" s="376"/>
      <c r="N61" s="272"/>
      <c r="O61" s="272"/>
      <c r="P61" s="274"/>
      <c r="Q61" s="274"/>
      <c r="R61" s="272"/>
      <c r="S61" s="95"/>
    </row>
    <row r="62" spans="1:20" s="4" customFormat="1" ht="23.1" customHeight="1">
      <c r="A62" s="8"/>
      <c r="B62" s="9"/>
      <c r="C62" s="10"/>
      <c r="D62" s="208"/>
      <c r="E62" s="238"/>
      <c r="F62" s="215"/>
      <c r="G62" s="239"/>
      <c r="H62" s="240"/>
      <c r="I62" s="275"/>
      <c r="J62" s="242"/>
      <c r="K62" s="243"/>
      <c r="L62" s="217"/>
      <c r="M62" s="376"/>
      <c r="N62" s="272"/>
      <c r="O62" s="272"/>
      <c r="P62" s="274"/>
      <c r="Q62" s="274"/>
      <c r="R62" s="272"/>
      <c r="S62" s="95"/>
    </row>
    <row r="63" spans="1:20" s="4" customFormat="1" ht="23.1" customHeight="1">
      <c r="A63" s="8"/>
      <c r="B63" s="9"/>
      <c r="C63" s="10"/>
      <c r="D63" s="208"/>
      <c r="E63" s="238"/>
      <c r="F63" s="215"/>
      <c r="G63" s="239"/>
      <c r="H63" s="247"/>
      <c r="I63" s="241"/>
      <c r="J63" s="242"/>
      <c r="K63" s="243"/>
      <c r="L63" s="244"/>
      <c r="M63" s="276"/>
      <c r="N63" s="272"/>
      <c r="O63" s="272"/>
      <c r="P63" s="246"/>
      <c r="Q63" s="246"/>
      <c r="R63" s="272"/>
      <c r="S63" s="95"/>
    </row>
    <row r="64" spans="1:20" s="4" customFormat="1" ht="23.1" customHeight="1">
      <c r="A64" s="8"/>
      <c r="B64" s="9"/>
      <c r="C64" s="10"/>
      <c r="D64" s="208"/>
      <c r="E64" s="238" t="s">
        <v>79</v>
      </c>
      <c r="F64" s="277"/>
      <c r="G64" s="278"/>
      <c r="H64" s="240">
        <v>15</v>
      </c>
      <c r="I64" s="375" t="s">
        <v>3</v>
      </c>
      <c r="J64" s="242" t="s">
        <v>12</v>
      </c>
      <c r="K64" s="243" t="s">
        <v>19</v>
      </c>
      <c r="L64" s="244" t="s">
        <v>20</v>
      </c>
      <c r="M64" s="376" t="s">
        <v>148</v>
      </c>
      <c r="N64" s="242" t="s">
        <v>136</v>
      </c>
      <c r="O64" s="242" t="s">
        <v>147</v>
      </c>
      <c r="P64" s="246">
        <v>7220000</v>
      </c>
      <c r="Q64" s="246">
        <v>5000000</v>
      </c>
      <c r="R64" s="242" t="s">
        <v>59</v>
      </c>
      <c r="S64" s="96"/>
      <c r="T64" s="86"/>
    </row>
    <row r="65" spans="1:22" s="4" customFormat="1" ht="23.1" customHeight="1">
      <c r="A65" s="8"/>
      <c r="B65" s="9"/>
      <c r="C65" s="10"/>
      <c r="D65" s="208"/>
      <c r="E65" s="279"/>
      <c r="F65" s="277"/>
      <c r="G65" s="278"/>
      <c r="H65" s="240"/>
      <c r="I65" s="375"/>
      <c r="J65" s="242"/>
      <c r="K65" s="243"/>
      <c r="L65" s="244"/>
      <c r="M65" s="376"/>
      <c r="N65" s="272"/>
      <c r="O65" s="272"/>
      <c r="P65" s="246"/>
      <c r="Q65" s="246"/>
      <c r="R65" s="272"/>
      <c r="S65" s="97"/>
      <c r="T65" s="86"/>
    </row>
    <row r="66" spans="1:22" s="4" customFormat="1" ht="23.1" customHeight="1">
      <c r="A66" s="8"/>
      <c r="B66" s="9"/>
      <c r="C66" s="10"/>
      <c r="D66" s="208"/>
      <c r="E66" s="279"/>
      <c r="F66" s="277"/>
      <c r="G66" s="278"/>
      <c r="H66" s="280"/>
      <c r="I66" s="281"/>
      <c r="J66" s="282"/>
      <c r="K66" s="283"/>
      <c r="L66" s="284"/>
      <c r="M66" s="285"/>
      <c r="N66" s="286"/>
      <c r="O66" s="286"/>
      <c r="P66" s="287"/>
      <c r="Q66" s="287"/>
      <c r="R66" s="286"/>
      <c r="S66" s="97"/>
      <c r="T66" s="86"/>
    </row>
    <row r="67" spans="1:22" s="4" customFormat="1" ht="23.1" customHeight="1">
      <c r="A67" s="8"/>
      <c r="B67" s="9"/>
      <c r="C67" s="10"/>
      <c r="D67" s="208"/>
      <c r="E67" s="238"/>
      <c r="F67" s="215"/>
      <c r="G67" s="239"/>
      <c r="H67" s="240"/>
      <c r="I67" s="275"/>
      <c r="J67" s="242"/>
      <c r="K67" s="243"/>
      <c r="L67" s="217"/>
      <c r="M67" s="245"/>
      <c r="N67" s="272"/>
      <c r="O67" s="272"/>
      <c r="P67" s="274"/>
      <c r="Q67" s="274"/>
      <c r="R67" s="272"/>
      <c r="S67" s="95"/>
    </row>
    <row r="68" spans="1:22" s="4" customFormat="1" ht="23.1" customHeight="1">
      <c r="A68" s="8"/>
      <c r="B68" s="9"/>
      <c r="C68" s="10"/>
      <c r="D68" s="208"/>
      <c r="E68" s="238" t="s">
        <v>79</v>
      </c>
      <c r="F68" s="215"/>
      <c r="G68" s="239"/>
      <c r="H68" s="240">
        <v>16</v>
      </c>
      <c r="I68" s="241" t="s">
        <v>2</v>
      </c>
      <c r="J68" s="242" t="s">
        <v>12</v>
      </c>
      <c r="K68" s="243" t="s">
        <v>19</v>
      </c>
      <c r="L68" s="244" t="s">
        <v>20</v>
      </c>
      <c r="M68" s="245" t="s">
        <v>32</v>
      </c>
      <c r="N68" s="272"/>
      <c r="O68" s="272"/>
      <c r="P68" s="246">
        <v>103388700</v>
      </c>
      <c r="Q68" s="69">
        <f>P68+S68</f>
        <v>103388700</v>
      </c>
      <c r="R68" s="209" t="s">
        <v>59</v>
      </c>
      <c r="S68" s="99">
        <f>P68*0%</f>
        <v>0</v>
      </c>
      <c r="U68" s="15">
        <f>U17</f>
        <v>10535617040</v>
      </c>
      <c r="V68" s="85">
        <v>17105000</v>
      </c>
    </row>
    <row r="69" spans="1:22" s="4" customFormat="1" ht="23.1" customHeight="1">
      <c r="A69" s="8"/>
      <c r="B69" s="9"/>
      <c r="C69" s="10"/>
      <c r="D69" s="208"/>
      <c r="E69" s="238"/>
      <c r="F69" s="215"/>
      <c r="G69" s="239"/>
      <c r="H69" s="247"/>
      <c r="I69" s="241"/>
      <c r="J69" s="242"/>
      <c r="K69" s="243"/>
      <c r="L69" s="244"/>
      <c r="M69" s="376"/>
      <c r="N69" s="272"/>
      <c r="O69" s="272"/>
      <c r="P69" s="274"/>
      <c r="Q69" s="274"/>
      <c r="R69" s="272"/>
      <c r="S69" s="95"/>
    </row>
    <row r="70" spans="1:22" s="4" customFormat="1" ht="23.1" customHeight="1">
      <c r="A70" s="8"/>
      <c r="B70" s="9"/>
      <c r="C70" s="10"/>
      <c r="D70" s="208"/>
      <c r="E70" s="238"/>
      <c r="F70" s="215"/>
      <c r="G70" s="239"/>
      <c r="H70" s="247"/>
      <c r="I70" s="241"/>
      <c r="J70" s="242"/>
      <c r="K70" s="243"/>
      <c r="L70" s="217"/>
      <c r="M70" s="376"/>
      <c r="N70" s="272"/>
      <c r="O70" s="272"/>
      <c r="P70" s="274"/>
      <c r="Q70" s="274"/>
      <c r="R70" s="272"/>
      <c r="S70" s="95"/>
    </row>
    <row r="71" spans="1:22" s="4" customFormat="1" ht="23.1" customHeight="1">
      <c r="A71" s="8"/>
      <c r="B71" s="9"/>
      <c r="C71" s="10"/>
      <c r="D71" s="218"/>
      <c r="E71" s="249"/>
      <c r="F71" s="220"/>
      <c r="G71" s="250"/>
      <c r="H71" s="251"/>
      <c r="I71" s="252"/>
      <c r="J71" s="253"/>
      <c r="K71" s="254"/>
      <c r="L71" s="225"/>
      <c r="M71" s="288"/>
      <c r="N71" s="289"/>
      <c r="O71" s="289"/>
      <c r="P71" s="290"/>
      <c r="Q71" s="290"/>
      <c r="R71" s="289"/>
      <c r="S71" s="95"/>
    </row>
    <row r="72" spans="1:22" s="4" customFormat="1" ht="23.1" customHeight="1">
      <c r="A72" s="8"/>
      <c r="B72" s="9"/>
      <c r="C72" s="10"/>
      <c r="D72" s="162"/>
      <c r="E72" s="238" t="s">
        <v>79</v>
      </c>
      <c r="F72" s="104"/>
      <c r="G72" s="291"/>
      <c r="H72" s="292">
        <v>17</v>
      </c>
      <c r="I72" s="383" t="s">
        <v>71</v>
      </c>
      <c r="J72" s="242" t="s">
        <v>12</v>
      </c>
      <c r="K72" s="260" t="s">
        <v>19</v>
      </c>
      <c r="L72" s="237" t="s">
        <v>20</v>
      </c>
      <c r="M72" s="381" t="s">
        <v>72</v>
      </c>
      <c r="N72" s="293"/>
      <c r="O72" s="293"/>
      <c r="P72" s="246">
        <v>55440000</v>
      </c>
      <c r="Q72" s="69">
        <f>P72+S72</f>
        <v>55440000</v>
      </c>
      <c r="R72" s="209" t="s">
        <v>59</v>
      </c>
      <c r="S72" s="99">
        <f>P72*0%</f>
        <v>0</v>
      </c>
    </row>
    <row r="73" spans="1:22" s="4" customFormat="1" ht="23.1" customHeight="1">
      <c r="A73" s="8"/>
      <c r="B73" s="9"/>
      <c r="C73" s="10"/>
      <c r="D73" s="162"/>
      <c r="E73" s="294"/>
      <c r="F73" s="104"/>
      <c r="G73" s="291"/>
      <c r="H73" s="295"/>
      <c r="I73" s="384"/>
      <c r="J73" s="242"/>
      <c r="K73" s="243"/>
      <c r="L73" s="217"/>
      <c r="M73" s="376"/>
      <c r="N73" s="272"/>
      <c r="O73" s="272"/>
      <c r="P73" s="274"/>
      <c r="Q73" s="274"/>
      <c r="R73" s="272"/>
      <c r="S73" s="95"/>
    </row>
    <row r="74" spans="1:22" s="4" customFormat="1" ht="23.1" customHeight="1">
      <c r="A74" s="8"/>
      <c r="B74" s="9"/>
      <c r="C74" s="10"/>
      <c r="D74" s="162"/>
      <c r="E74" s="294"/>
      <c r="F74" s="104"/>
      <c r="G74" s="291"/>
      <c r="H74" s="296"/>
      <c r="I74" s="297"/>
      <c r="J74" s="170"/>
      <c r="K74" s="298"/>
      <c r="L74" s="299"/>
      <c r="M74" s="300"/>
      <c r="N74" s="301"/>
      <c r="O74" s="301"/>
      <c r="P74" s="302"/>
      <c r="Q74" s="302"/>
      <c r="R74" s="301"/>
      <c r="S74" s="95"/>
    </row>
    <row r="75" spans="1:22" s="4" customFormat="1" ht="23.1" customHeight="1">
      <c r="A75" s="8"/>
      <c r="B75" s="9"/>
      <c r="C75" s="10"/>
      <c r="D75" s="185"/>
      <c r="E75" s="238" t="s">
        <v>79</v>
      </c>
      <c r="F75" s="153"/>
      <c r="G75" s="177"/>
      <c r="H75" s="292">
        <v>18</v>
      </c>
      <c r="I75" s="383" t="s">
        <v>33</v>
      </c>
      <c r="J75" s="242" t="s">
        <v>12</v>
      </c>
      <c r="K75" s="260" t="s">
        <v>19</v>
      </c>
      <c r="L75" s="237" t="s">
        <v>20</v>
      </c>
      <c r="M75" s="381" t="s">
        <v>149</v>
      </c>
      <c r="N75" s="293" t="s">
        <v>133</v>
      </c>
      <c r="O75" s="293" t="s">
        <v>150</v>
      </c>
      <c r="P75" s="246">
        <v>537600000</v>
      </c>
      <c r="Q75" s="69">
        <f>P75+S75</f>
        <v>537600000</v>
      </c>
      <c r="R75" s="209" t="s">
        <v>59</v>
      </c>
      <c r="S75" s="99">
        <f>P75*0%</f>
        <v>0</v>
      </c>
    </row>
    <row r="76" spans="1:22" s="4" customFormat="1" ht="23.1" customHeight="1">
      <c r="A76" s="8"/>
      <c r="B76" s="9"/>
      <c r="C76" s="10"/>
      <c r="D76" s="208"/>
      <c r="E76" s="238"/>
      <c r="F76" s="215"/>
      <c r="G76" s="239"/>
      <c r="H76" s="295"/>
      <c r="I76" s="384"/>
      <c r="J76" s="242"/>
      <c r="K76" s="243"/>
      <c r="L76" s="217"/>
      <c r="M76" s="376"/>
      <c r="N76" s="272"/>
      <c r="O76" s="272"/>
      <c r="P76" s="274"/>
      <c r="Q76" s="274"/>
      <c r="R76" s="272"/>
      <c r="S76" s="95"/>
    </row>
    <row r="77" spans="1:22" s="4" customFormat="1" ht="23.1" customHeight="1">
      <c r="A77" s="8"/>
      <c r="B77" s="9"/>
      <c r="C77" s="10"/>
      <c r="D77" s="208"/>
      <c r="E77" s="238"/>
      <c r="F77" s="215"/>
      <c r="G77" s="239"/>
      <c r="H77" s="295">
        <v>19</v>
      </c>
      <c r="I77" s="383" t="s">
        <v>80</v>
      </c>
      <c r="J77" s="242" t="s">
        <v>12</v>
      </c>
      <c r="K77" s="260" t="s">
        <v>19</v>
      </c>
      <c r="L77" s="237" t="s">
        <v>20</v>
      </c>
      <c r="M77" s="381" t="s">
        <v>81</v>
      </c>
      <c r="N77" s="272"/>
      <c r="O77" s="272"/>
      <c r="P77" s="274">
        <v>92279000</v>
      </c>
      <c r="Q77" s="274">
        <f>P77</f>
        <v>92279000</v>
      </c>
      <c r="R77" s="209" t="s">
        <v>59</v>
      </c>
      <c r="S77" s="95"/>
    </row>
    <row r="78" spans="1:22" s="4" customFormat="1" ht="23.1" customHeight="1">
      <c r="A78" s="8"/>
      <c r="B78" s="9"/>
      <c r="C78" s="10"/>
      <c r="D78" s="208"/>
      <c r="E78" s="238"/>
      <c r="F78" s="215"/>
      <c r="G78" s="239"/>
      <c r="H78" s="295"/>
      <c r="I78" s="384"/>
      <c r="J78" s="242"/>
      <c r="K78" s="243"/>
      <c r="L78" s="217"/>
      <c r="M78" s="376"/>
      <c r="N78" s="272"/>
      <c r="O78" s="272"/>
      <c r="P78" s="274"/>
      <c r="Q78" s="274"/>
      <c r="R78" s="272"/>
      <c r="S78" s="95"/>
    </row>
    <row r="79" spans="1:22" s="4" customFormat="1" ht="23.1" customHeight="1">
      <c r="A79" s="8"/>
      <c r="B79" s="9"/>
      <c r="C79" s="10"/>
      <c r="D79" s="208"/>
      <c r="E79" s="238"/>
      <c r="F79" s="215"/>
      <c r="G79" s="239"/>
      <c r="H79" s="295"/>
      <c r="I79" s="210"/>
      <c r="J79" s="242"/>
      <c r="K79" s="243" t="s">
        <v>21</v>
      </c>
      <c r="L79" s="217" t="s">
        <v>20</v>
      </c>
      <c r="M79" s="376" t="s">
        <v>82</v>
      </c>
      <c r="N79" s="272"/>
      <c r="O79" s="272"/>
      <c r="P79" s="274"/>
      <c r="Q79" s="274"/>
      <c r="R79" s="272"/>
      <c r="S79" s="95"/>
    </row>
    <row r="80" spans="1:22" s="4" customFormat="1" ht="23.1" customHeight="1">
      <c r="A80" s="8"/>
      <c r="B80" s="9"/>
      <c r="C80" s="10"/>
      <c r="D80" s="208"/>
      <c r="E80" s="238"/>
      <c r="F80" s="215"/>
      <c r="G80" s="239"/>
      <c r="H80" s="295"/>
      <c r="I80" s="210"/>
      <c r="J80" s="242"/>
      <c r="K80" s="243"/>
      <c r="L80" s="217"/>
      <c r="M80" s="376"/>
      <c r="N80" s="272"/>
      <c r="O80" s="272"/>
      <c r="P80" s="274"/>
      <c r="Q80" s="274"/>
      <c r="R80" s="272"/>
      <c r="S80" s="95"/>
    </row>
    <row r="81" spans="1:22" s="4" customFormat="1" ht="23.1" customHeight="1">
      <c r="A81" s="8"/>
      <c r="B81" s="9"/>
      <c r="C81" s="10"/>
      <c r="D81" s="208"/>
      <c r="E81" s="238"/>
      <c r="F81" s="215"/>
      <c r="G81" s="239"/>
      <c r="H81" s="295"/>
      <c r="I81" s="210"/>
      <c r="J81" s="242"/>
      <c r="K81" s="216"/>
      <c r="L81" s="217"/>
      <c r="M81" s="214"/>
      <c r="N81" s="272"/>
      <c r="O81" s="272"/>
      <c r="P81" s="274"/>
      <c r="Q81" s="274"/>
      <c r="R81" s="272"/>
      <c r="S81" s="95"/>
    </row>
    <row r="82" spans="1:22" s="4" customFormat="1" ht="23.1" customHeight="1">
      <c r="A82" s="8"/>
      <c r="B82" s="9"/>
      <c r="C82" s="10"/>
      <c r="D82" s="60"/>
      <c r="E82" s="303" t="s">
        <v>100</v>
      </c>
      <c r="F82" s="140" t="s">
        <v>53</v>
      </c>
      <c r="G82" s="168" t="s">
        <v>65</v>
      </c>
      <c r="H82" s="304"/>
      <c r="I82" s="144"/>
      <c r="J82" s="170"/>
      <c r="K82" s="305"/>
      <c r="L82" s="306"/>
      <c r="M82" s="148"/>
      <c r="N82" s="307"/>
      <c r="O82" s="307"/>
      <c r="P82" s="372">
        <f>SUM(P84:P90)</f>
        <v>389700000</v>
      </c>
      <c r="Q82" s="372">
        <f>SUM(Q84:Q92)</f>
        <v>389700000</v>
      </c>
      <c r="R82" s="307"/>
      <c r="S82" s="98"/>
    </row>
    <row r="83" spans="1:22" s="4" customFormat="1" ht="23.1" customHeight="1">
      <c r="A83" s="8"/>
      <c r="B83" s="9"/>
      <c r="C83" s="10"/>
      <c r="D83" s="185"/>
      <c r="E83" s="308"/>
      <c r="F83" s="151"/>
      <c r="G83" s="177"/>
      <c r="H83" s="309"/>
      <c r="I83" s="309"/>
      <c r="J83" s="179"/>
      <c r="K83" s="236"/>
      <c r="L83" s="237"/>
      <c r="M83" s="159"/>
      <c r="N83" s="179"/>
      <c r="O83" s="179"/>
      <c r="P83" s="373"/>
      <c r="Q83" s="373"/>
      <c r="R83" s="179"/>
      <c r="S83" s="100">
        <v>732700000</v>
      </c>
      <c r="T83" s="101">
        <f>S83-P82</f>
        <v>343000000</v>
      </c>
    </row>
    <row r="84" spans="1:22" s="4" customFormat="1" ht="23.1" customHeight="1">
      <c r="A84" s="8"/>
      <c r="B84" s="9"/>
      <c r="C84" s="10"/>
      <c r="D84" s="208"/>
      <c r="E84" s="238"/>
      <c r="F84" s="215"/>
      <c r="G84" s="239"/>
      <c r="H84" s="247"/>
      <c r="I84" s="241"/>
      <c r="J84" s="242"/>
      <c r="K84" s="243"/>
      <c r="L84" s="213"/>
      <c r="M84" s="276"/>
      <c r="N84" s="242"/>
      <c r="O84" s="242"/>
      <c r="P84" s="274"/>
      <c r="Q84" s="274"/>
      <c r="R84" s="242"/>
      <c r="S84" s="93"/>
    </row>
    <row r="85" spans="1:22" s="4" customFormat="1" ht="23.1" customHeight="1">
      <c r="A85" s="8"/>
      <c r="B85" s="9"/>
      <c r="C85" s="10"/>
      <c r="D85" s="208"/>
      <c r="E85" s="238"/>
      <c r="F85" s="215"/>
      <c r="G85" s="239" t="s">
        <v>64</v>
      </c>
      <c r="H85" s="247"/>
      <c r="I85" s="241"/>
      <c r="J85" s="242"/>
      <c r="K85" s="243"/>
      <c r="L85" s="217"/>
      <c r="M85" s="245"/>
      <c r="N85" s="242"/>
      <c r="O85" s="242"/>
      <c r="P85" s="274"/>
      <c r="Q85" s="274"/>
      <c r="R85" s="242"/>
      <c r="S85" s="93"/>
    </row>
    <row r="86" spans="1:22" s="120" customFormat="1" ht="23.1" customHeight="1">
      <c r="A86" s="116"/>
      <c r="B86" s="117"/>
      <c r="C86" s="118"/>
      <c r="D86" s="208"/>
      <c r="E86" s="238" t="s">
        <v>101</v>
      </c>
      <c r="F86" s="215"/>
      <c r="G86" s="239"/>
      <c r="H86" s="240">
        <v>9</v>
      </c>
      <c r="I86" s="241" t="s">
        <v>34</v>
      </c>
      <c r="J86" s="242" t="s">
        <v>12</v>
      </c>
      <c r="K86" s="243" t="s">
        <v>19</v>
      </c>
      <c r="L86" s="244" t="s">
        <v>20</v>
      </c>
      <c r="M86" s="245" t="s">
        <v>151</v>
      </c>
      <c r="N86" s="272" t="s">
        <v>133</v>
      </c>
      <c r="O86" s="272" t="s">
        <v>138</v>
      </c>
      <c r="P86" s="246">
        <v>167000000</v>
      </c>
      <c r="Q86" s="69">
        <f>P86+S86</f>
        <v>167000000</v>
      </c>
      <c r="R86" s="209" t="s">
        <v>59</v>
      </c>
      <c r="S86" s="123">
        <f>P86*0%</f>
        <v>0</v>
      </c>
      <c r="V86" s="124">
        <v>16000000</v>
      </c>
    </row>
    <row r="87" spans="1:22" s="120" customFormat="1" ht="23.1" customHeight="1">
      <c r="A87" s="116"/>
      <c r="B87" s="117"/>
      <c r="C87" s="118"/>
      <c r="D87" s="208"/>
      <c r="E87" s="238"/>
      <c r="F87" s="215"/>
      <c r="G87" s="239"/>
      <c r="H87" s="247"/>
      <c r="I87" s="241"/>
      <c r="J87" s="242"/>
      <c r="K87" s="243"/>
      <c r="L87" s="244"/>
      <c r="M87" s="276"/>
      <c r="N87" s="272">
        <v>1</v>
      </c>
      <c r="O87" s="272" t="s">
        <v>138</v>
      </c>
      <c r="P87" s="274"/>
      <c r="Q87" s="274"/>
      <c r="R87" s="272"/>
      <c r="S87" s="119"/>
      <c r="V87" s="121">
        <f>V86*35%</f>
        <v>5600000</v>
      </c>
    </row>
    <row r="88" spans="1:22" s="4" customFormat="1" ht="23.1" customHeight="1">
      <c r="A88" s="8"/>
      <c r="B88" s="9"/>
      <c r="C88" s="10"/>
      <c r="D88" s="208"/>
      <c r="E88" s="238"/>
      <c r="F88" s="215"/>
      <c r="G88" s="239"/>
      <c r="H88" s="247">
        <v>10</v>
      </c>
      <c r="I88" s="241" t="s">
        <v>167</v>
      </c>
      <c r="J88" s="242"/>
      <c r="K88" s="243" t="s">
        <v>19</v>
      </c>
      <c r="L88" s="244" t="s">
        <v>20</v>
      </c>
      <c r="M88" s="245" t="s">
        <v>168</v>
      </c>
      <c r="N88" s="272" t="s">
        <v>133</v>
      </c>
      <c r="O88" s="272" t="s">
        <v>138</v>
      </c>
      <c r="P88" s="246">
        <v>112700000</v>
      </c>
      <c r="Q88" s="69">
        <f>P88+S88</f>
        <v>112700000</v>
      </c>
      <c r="R88" s="209" t="s">
        <v>59</v>
      </c>
      <c r="S88" s="95"/>
      <c r="V88" s="15" t="e">
        <f>#REF!*5</f>
        <v>#REF!</v>
      </c>
    </row>
    <row r="89" spans="1:22" s="4" customFormat="1" ht="23.1" customHeight="1">
      <c r="A89" s="8"/>
      <c r="B89" s="9"/>
      <c r="C89" s="10"/>
      <c r="D89" s="208"/>
      <c r="E89" s="238"/>
      <c r="F89" s="310"/>
      <c r="G89" s="239"/>
      <c r="H89" s="247"/>
      <c r="I89" s="241"/>
      <c r="J89" s="242"/>
      <c r="K89" s="243"/>
      <c r="L89" s="217"/>
      <c r="M89" s="311"/>
      <c r="N89" s="242"/>
      <c r="O89" s="242"/>
      <c r="P89" s="274"/>
      <c r="Q89" s="274"/>
      <c r="R89" s="242"/>
      <c r="S89" s="93"/>
    </row>
    <row r="90" spans="1:22" s="4" customFormat="1" ht="23.1" customHeight="1">
      <c r="A90" s="8"/>
      <c r="B90" s="9"/>
      <c r="C90" s="10"/>
      <c r="D90" s="208"/>
      <c r="E90" s="238" t="s">
        <v>102</v>
      </c>
      <c r="F90" s="310"/>
      <c r="G90" s="239"/>
      <c r="H90" s="312">
        <v>24</v>
      </c>
      <c r="I90" s="375" t="s">
        <v>35</v>
      </c>
      <c r="J90" s="242" t="s">
        <v>12</v>
      </c>
      <c r="K90" s="243" t="s">
        <v>19</v>
      </c>
      <c r="L90" s="244" t="s">
        <v>20</v>
      </c>
      <c r="M90" s="245" t="s">
        <v>152</v>
      </c>
      <c r="N90" s="242" t="s">
        <v>133</v>
      </c>
      <c r="O90" s="242" t="s">
        <v>138</v>
      </c>
      <c r="P90" s="246">
        <v>110000000</v>
      </c>
      <c r="Q90" s="69">
        <f>P90+S90</f>
        <v>110000000</v>
      </c>
      <c r="R90" s="209" t="s">
        <v>59</v>
      </c>
      <c r="S90" s="99">
        <f>P90*0%</f>
        <v>0</v>
      </c>
    </row>
    <row r="91" spans="1:22" s="4" customFormat="1" ht="23.1" customHeight="1">
      <c r="A91" s="8"/>
      <c r="B91" s="9"/>
      <c r="C91" s="10"/>
      <c r="D91" s="208"/>
      <c r="E91" s="238"/>
      <c r="F91" s="310"/>
      <c r="G91" s="239"/>
      <c r="H91" s="247"/>
      <c r="I91" s="375"/>
      <c r="J91" s="242"/>
      <c r="K91" s="243"/>
      <c r="L91" s="244"/>
      <c r="M91" s="382"/>
      <c r="N91" s="242"/>
      <c r="O91" s="242"/>
      <c r="P91" s="274"/>
      <c r="Q91" s="274"/>
      <c r="R91" s="242"/>
      <c r="S91" s="93"/>
    </row>
    <row r="92" spans="1:22" s="4" customFormat="1" ht="23.1" customHeight="1">
      <c r="A92" s="8"/>
      <c r="B92" s="9"/>
      <c r="C92" s="10"/>
      <c r="D92" s="208"/>
      <c r="E92" s="238"/>
      <c r="F92" s="310"/>
      <c r="G92" s="239"/>
      <c r="H92" s="247"/>
      <c r="I92" s="241"/>
      <c r="J92" s="242"/>
      <c r="K92" s="243"/>
      <c r="L92" s="217"/>
      <c r="M92" s="382"/>
      <c r="N92" s="313"/>
      <c r="O92" s="313"/>
      <c r="P92" s="314"/>
      <c r="Q92" s="314"/>
      <c r="R92" s="242"/>
      <c r="S92" s="93"/>
      <c r="U92" s="15"/>
    </row>
    <row r="93" spans="1:22" s="4" customFormat="1" ht="23.1" customHeight="1">
      <c r="A93" s="8"/>
      <c r="B93" s="9"/>
      <c r="C93" s="10"/>
      <c r="D93" s="60"/>
      <c r="E93" s="170"/>
      <c r="F93" s="142" t="s">
        <v>174</v>
      </c>
      <c r="G93" s="168" t="s">
        <v>169</v>
      </c>
      <c r="H93" s="304"/>
      <c r="I93" s="144"/>
      <c r="J93" s="170"/>
      <c r="K93" s="305"/>
      <c r="L93" s="306"/>
      <c r="M93" s="148"/>
      <c r="N93" s="170"/>
      <c r="O93" s="170"/>
      <c r="P93" s="315"/>
      <c r="Q93" s="315"/>
      <c r="R93" s="170"/>
      <c r="S93" s="93"/>
    </row>
    <row r="94" spans="1:22" s="4" customFormat="1" ht="23.1" customHeight="1">
      <c r="A94" s="8"/>
      <c r="B94" s="9"/>
      <c r="C94" s="10"/>
      <c r="D94" s="162"/>
      <c r="E94" s="316"/>
      <c r="F94" s="153"/>
      <c r="G94" s="177"/>
      <c r="H94" s="155"/>
      <c r="I94" s="155"/>
      <c r="J94" s="179"/>
      <c r="K94" s="236"/>
      <c r="L94" s="237"/>
      <c r="M94" s="159"/>
      <c r="N94" s="179"/>
      <c r="O94" s="179"/>
      <c r="P94" s="360">
        <f>SUM(P95:P97)</f>
        <v>51066000</v>
      </c>
      <c r="Q94" s="360">
        <f>SUM(Q95:Q110)</f>
        <v>1201666000</v>
      </c>
      <c r="R94" s="179"/>
      <c r="S94" s="93"/>
    </row>
    <row r="95" spans="1:22" s="4" customFormat="1" ht="23.1" customHeight="1">
      <c r="A95" s="8"/>
      <c r="B95" s="9"/>
      <c r="C95" s="10"/>
      <c r="D95" s="162"/>
      <c r="E95" s="316"/>
      <c r="F95" s="215"/>
      <c r="G95" s="239"/>
      <c r="H95" s="312">
        <v>2</v>
      </c>
      <c r="I95" s="374" t="s">
        <v>170</v>
      </c>
      <c r="J95" s="242" t="s">
        <v>12</v>
      </c>
      <c r="K95" s="243" t="s">
        <v>19</v>
      </c>
      <c r="L95" s="244" t="s">
        <v>20</v>
      </c>
      <c r="M95" s="245" t="s">
        <v>171</v>
      </c>
      <c r="N95" s="242">
        <v>24</v>
      </c>
      <c r="O95" s="242" t="s">
        <v>172</v>
      </c>
      <c r="P95" s="246">
        <v>36000000</v>
      </c>
      <c r="Q95" s="69">
        <f>P95+S95</f>
        <v>36000000</v>
      </c>
      <c r="R95" s="209" t="s">
        <v>59</v>
      </c>
      <c r="S95" s="93"/>
    </row>
    <row r="96" spans="1:22" s="4" customFormat="1" ht="23.1" customHeight="1">
      <c r="A96" s="8"/>
      <c r="B96" s="9"/>
      <c r="C96" s="10"/>
      <c r="D96" s="162"/>
      <c r="E96" s="316"/>
      <c r="F96" s="215"/>
      <c r="G96" s="239"/>
      <c r="H96" s="312"/>
      <c r="I96" s="374"/>
      <c r="J96" s="242"/>
      <c r="K96" s="243"/>
      <c r="L96" s="244"/>
      <c r="M96" s="245"/>
      <c r="N96" s="242"/>
      <c r="O96" s="242"/>
      <c r="P96" s="274"/>
      <c r="Q96" s="274"/>
      <c r="R96" s="242"/>
      <c r="S96" s="93"/>
    </row>
    <row r="97" spans="1:19" s="4" customFormat="1" ht="23.1" customHeight="1">
      <c r="A97" s="8"/>
      <c r="B97" s="9"/>
      <c r="C97" s="10"/>
      <c r="D97" s="162"/>
      <c r="E97" s="316"/>
      <c r="F97" s="318"/>
      <c r="G97" s="291"/>
      <c r="H97" s="312">
        <v>5</v>
      </c>
      <c r="I97" s="374" t="s">
        <v>173</v>
      </c>
      <c r="J97" s="242" t="s">
        <v>12</v>
      </c>
      <c r="K97" s="243" t="s">
        <v>19</v>
      </c>
      <c r="L97" s="244" t="s">
        <v>20</v>
      </c>
      <c r="M97" s="245" t="s">
        <v>171</v>
      </c>
      <c r="N97" s="242">
        <v>24</v>
      </c>
      <c r="O97" s="242" t="s">
        <v>172</v>
      </c>
      <c r="P97" s="246">
        <v>15066000</v>
      </c>
      <c r="Q97" s="69">
        <f>P97+S97</f>
        <v>15066000</v>
      </c>
      <c r="R97" s="209" t="s">
        <v>59</v>
      </c>
      <c r="S97" s="93"/>
    </row>
    <row r="98" spans="1:19" s="4" customFormat="1" ht="23.1" customHeight="1">
      <c r="A98" s="8"/>
      <c r="B98" s="9"/>
      <c r="C98" s="10"/>
      <c r="D98" s="162"/>
      <c r="E98" s="316"/>
      <c r="F98" s="318"/>
      <c r="G98" s="291"/>
      <c r="H98" s="312"/>
      <c r="I98" s="374"/>
      <c r="J98" s="242"/>
      <c r="K98" s="243"/>
      <c r="L98" s="244"/>
      <c r="M98" s="245"/>
      <c r="N98" s="242"/>
      <c r="O98" s="242"/>
      <c r="P98" s="274"/>
      <c r="Q98" s="274"/>
      <c r="R98" s="242"/>
      <c r="S98" s="93"/>
    </row>
    <row r="99" spans="1:19" s="4" customFormat="1" ht="23.1" customHeight="1">
      <c r="A99" s="8"/>
      <c r="B99" s="9"/>
      <c r="C99" s="10"/>
      <c r="D99" s="162"/>
      <c r="E99" s="316"/>
      <c r="F99" s="318"/>
      <c r="G99" s="291"/>
      <c r="H99" s="106"/>
      <c r="I99" s="106"/>
      <c r="J99" s="316"/>
      <c r="K99" s="45"/>
      <c r="L99" s="50"/>
      <c r="M99" s="319"/>
      <c r="N99" s="316"/>
      <c r="O99" s="316"/>
      <c r="P99" s="302"/>
      <c r="Q99" s="302"/>
      <c r="R99" s="316"/>
      <c r="S99" s="93"/>
    </row>
    <row r="100" spans="1:19" s="4" customFormat="1" ht="23.1" customHeight="1">
      <c r="A100" s="8"/>
      <c r="B100" s="9"/>
      <c r="C100" s="10"/>
      <c r="D100" s="162"/>
      <c r="E100" s="316"/>
      <c r="F100" s="318"/>
      <c r="G100" s="291"/>
      <c r="H100" s="106"/>
      <c r="I100" s="106"/>
      <c r="J100" s="316"/>
      <c r="K100" s="45"/>
      <c r="L100" s="50"/>
      <c r="M100" s="319"/>
      <c r="N100" s="316"/>
      <c r="O100" s="316"/>
      <c r="P100" s="302"/>
      <c r="Q100" s="302"/>
      <c r="R100" s="316"/>
      <c r="S100" s="93"/>
    </row>
    <row r="101" spans="1:19" s="4" customFormat="1" ht="23.1" customHeight="1">
      <c r="A101" s="8"/>
      <c r="B101" s="9"/>
      <c r="C101" s="10"/>
      <c r="D101" s="320"/>
      <c r="E101" s="321" t="s">
        <v>103</v>
      </c>
      <c r="F101" s="322" t="s">
        <v>66</v>
      </c>
      <c r="G101" s="323" t="s">
        <v>36</v>
      </c>
      <c r="H101" s="324"/>
      <c r="I101" s="324"/>
      <c r="J101" s="316"/>
      <c r="K101" s="325"/>
      <c r="L101" s="299"/>
      <c r="M101" s="109"/>
      <c r="N101" s="316"/>
      <c r="O101" s="316"/>
      <c r="P101" s="326"/>
      <c r="Q101" s="326"/>
      <c r="R101" s="316"/>
      <c r="S101" s="84"/>
    </row>
    <row r="102" spans="1:19" s="4" customFormat="1" ht="23.1" customHeight="1">
      <c r="A102" s="8"/>
      <c r="B102" s="9"/>
      <c r="C102" s="10"/>
      <c r="D102" s="327"/>
      <c r="E102" s="308"/>
      <c r="F102" s="328"/>
      <c r="G102" s="329"/>
      <c r="H102" s="330"/>
      <c r="I102" s="330"/>
      <c r="J102" s="179"/>
      <c r="K102" s="236"/>
      <c r="L102" s="237"/>
      <c r="M102" s="159"/>
      <c r="N102" s="179"/>
      <c r="O102" s="179"/>
      <c r="P102" s="360">
        <f>SUM(P103:P106)</f>
        <v>598500000</v>
      </c>
      <c r="Q102" s="360">
        <f>SUM(Q106:Q108)</f>
        <v>542100000</v>
      </c>
      <c r="R102" s="179"/>
      <c r="S102" s="84"/>
    </row>
    <row r="103" spans="1:19" s="4" customFormat="1" ht="23.1" customHeight="1">
      <c r="A103" s="8"/>
      <c r="B103" s="9"/>
      <c r="C103" s="10"/>
      <c r="D103" s="327"/>
      <c r="E103" s="308"/>
      <c r="F103" s="328"/>
      <c r="G103" s="329"/>
      <c r="H103" s="331">
        <v>2</v>
      </c>
      <c r="I103" s="375" t="s">
        <v>175</v>
      </c>
      <c r="J103" s="242" t="s">
        <v>12</v>
      </c>
      <c r="K103" s="243" t="s">
        <v>19</v>
      </c>
      <c r="L103" s="244" t="s">
        <v>20</v>
      </c>
      <c r="M103" s="376" t="s">
        <v>153</v>
      </c>
      <c r="N103" s="242" t="s">
        <v>136</v>
      </c>
      <c r="O103" s="242" t="s">
        <v>142</v>
      </c>
      <c r="P103" s="246">
        <v>56400000</v>
      </c>
      <c r="Q103" s="69">
        <f>P103+S103</f>
        <v>56400000</v>
      </c>
      <c r="R103" s="209" t="s">
        <v>59</v>
      </c>
      <c r="S103" s="84"/>
    </row>
    <row r="104" spans="1:19" s="4" customFormat="1" ht="23.1" customHeight="1">
      <c r="A104" s="8"/>
      <c r="B104" s="9"/>
      <c r="C104" s="10"/>
      <c r="D104" s="327"/>
      <c r="E104" s="308"/>
      <c r="F104" s="328"/>
      <c r="G104" s="329"/>
      <c r="H104" s="330"/>
      <c r="I104" s="375"/>
      <c r="J104" s="242"/>
      <c r="K104" s="216"/>
      <c r="L104" s="217"/>
      <c r="M104" s="376"/>
      <c r="N104" s="242"/>
      <c r="O104" s="242"/>
      <c r="P104" s="274"/>
      <c r="Q104" s="274"/>
      <c r="R104" s="242"/>
      <c r="S104" s="84"/>
    </row>
    <row r="105" spans="1:19" s="4" customFormat="1" ht="23.1" customHeight="1">
      <c r="A105" s="8"/>
      <c r="B105" s="9"/>
      <c r="C105" s="10"/>
      <c r="D105" s="327"/>
      <c r="E105" s="308"/>
      <c r="F105" s="328"/>
      <c r="G105" s="329"/>
      <c r="H105" s="330"/>
      <c r="I105" s="275"/>
      <c r="J105" s="242"/>
      <c r="K105" s="216"/>
      <c r="L105" s="217"/>
      <c r="M105" s="276"/>
      <c r="N105" s="242"/>
      <c r="O105" s="242"/>
      <c r="P105" s="274"/>
      <c r="Q105" s="274"/>
      <c r="R105" s="242"/>
      <c r="S105" s="84"/>
    </row>
    <row r="106" spans="1:19" s="4" customFormat="1" ht="23.1" customHeight="1">
      <c r="A106" s="8"/>
      <c r="B106" s="9"/>
      <c r="C106" s="10"/>
      <c r="D106" s="208"/>
      <c r="E106" s="238" t="s">
        <v>104</v>
      </c>
      <c r="F106" s="215"/>
      <c r="G106" s="239"/>
      <c r="H106" s="312">
        <v>3</v>
      </c>
      <c r="I106" s="375" t="s">
        <v>37</v>
      </c>
      <c r="J106" s="242" t="s">
        <v>12</v>
      </c>
      <c r="K106" s="243" t="s">
        <v>19</v>
      </c>
      <c r="L106" s="244" t="s">
        <v>20</v>
      </c>
      <c r="M106" s="376" t="s">
        <v>153</v>
      </c>
      <c r="N106" s="242" t="s">
        <v>136</v>
      </c>
      <c r="O106" s="242" t="s">
        <v>142</v>
      </c>
      <c r="P106" s="246">
        <v>542100000</v>
      </c>
      <c r="Q106" s="69">
        <f>P106+S106</f>
        <v>542100000</v>
      </c>
      <c r="R106" s="209" t="s">
        <v>59</v>
      </c>
      <c r="S106" s="99">
        <f>P106*0%</f>
        <v>0</v>
      </c>
    </row>
    <row r="107" spans="1:19" s="4" customFormat="1" ht="23.1" customHeight="1">
      <c r="A107" s="8"/>
      <c r="B107" s="9"/>
      <c r="C107" s="10"/>
      <c r="D107" s="208"/>
      <c r="E107" s="242"/>
      <c r="F107" s="215"/>
      <c r="G107" s="239"/>
      <c r="H107" s="247"/>
      <c r="I107" s="375"/>
      <c r="J107" s="242"/>
      <c r="K107" s="216"/>
      <c r="L107" s="217"/>
      <c r="M107" s="376"/>
      <c r="N107" s="242"/>
      <c r="O107" s="242"/>
      <c r="P107" s="274"/>
      <c r="Q107" s="274"/>
      <c r="R107" s="242"/>
      <c r="S107" s="93"/>
    </row>
    <row r="108" spans="1:19" s="4" customFormat="1" ht="23.1" customHeight="1">
      <c r="A108" s="8"/>
      <c r="B108" s="9"/>
      <c r="C108" s="10"/>
      <c r="D108" s="208"/>
      <c r="E108" s="242"/>
      <c r="F108" s="215"/>
      <c r="G108" s="239"/>
      <c r="H108" s="210"/>
      <c r="I108" s="210"/>
      <c r="J108" s="242"/>
      <c r="K108" s="243"/>
      <c r="L108" s="244"/>
      <c r="M108" s="245"/>
      <c r="N108" s="242"/>
      <c r="O108" s="242"/>
      <c r="P108" s="274"/>
      <c r="Q108" s="274"/>
      <c r="R108" s="242"/>
      <c r="S108" s="93"/>
    </row>
    <row r="109" spans="1:19" s="4" customFormat="1" ht="23.1" customHeight="1">
      <c r="A109" s="8"/>
      <c r="B109" s="9"/>
      <c r="C109" s="10"/>
      <c r="D109" s="332"/>
      <c r="E109" s="303" t="s">
        <v>105</v>
      </c>
      <c r="F109" s="142" t="s">
        <v>67</v>
      </c>
      <c r="G109" s="168" t="s">
        <v>40</v>
      </c>
      <c r="H109" s="304"/>
      <c r="I109" s="144"/>
      <c r="J109" s="170"/>
      <c r="K109" s="305"/>
      <c r="L109" s="306"/>
      <c r="M109" s="148"/>
      <c r="N109" s="170"/>
      <c r="O109" s="170"/>
      <c r="P109" s="315"/>
      <c r="Q109" s="315"/>
      <c r="R109" s="170"/>
      <c r="S109" s="84"/>
    </row>
    <row r="110" spans="1:19" s="4" customFormat="1" ht="23.1" customHeight="1">
      <c r="A110" s="8"/>
      <c r="B110" s="9"/>
      <c r="C110" s="10"/>
      <c r="D110" s="185"/>
      <c r="E110" s="179"/>
      <c r="F110" s="153"/>
      <c r="G110" s="177"/>
      <c r="H110" s="155"/>
      <c r="I110" s="155"/>
      <c r="J110" s="179"/>
      <c r="K110" s="236"/>
      <c r="L110" s="237"/>
      <c r="M110" s="159"/>
      <c r="N110" s="179"/>
      <c r="O110" s="179"/>
      <c r="P110" s="361">
        <f>SUM(P111:P118)</f>
        <v>10000000</v>
      </c>
      <c r="Q110" s="361">
        <f>SUM(Q111:Q118)</f>
        <v>10000000</v>
      </c>
      <c r="R110" s="179"/>
      <c r="S110" s="110" t="e">
        <f>P110+P102+#REF!+P82+P34</f>
        <v>#REF!</v>
      </c>
    </row>
    <row r="111" spans="1:19" s="4" customFormat="1" ht="23.1" customHeight="1">
      <c r="A111" s="8"/>
      <c r="B111" s="9"/>
      <c r="C111" s="10"/>
      <c r="D111" s="208"/>
      <c r="E111" s="238"/>
      <c r="F111" s="215"/>
      <c r="G111" s="239"/>
      <c r="H111" s="333"/>
      <c r="I111" s="275"/>
      <c r="J111" s="242"/>
      <c r="K111" s="243"/>
      <c r="L111" s="244"/>
      <c r="M111" s="245"/>
      <c r="N111" s="242"/>
      <c r="O111" s="242"/>
      <c r="P111" s="274"/>
      <c r="Q111" s="274"/>
      <c r="R111" s="242"/>
      <c r="S111" s="93"/>
    </row>
    <row r="112" spans="1:19" s="4" customFormat="1" ht="23.1" customHeight="1">
      <c r="A112" s="8"/>
      <c r="B112" s="9"/>
      <c r="C112" s="10"/>
      <c r="D112" s="208"/>
      <c r="E112" s="238" t="s">
        <v>106</v>
      </c>
      <c r="F112" s="215"/>
      <c r="G112" s="239"/>
      <c r="H112" s="312">
        <v>4</v>
      </c>
      <c r="I112" s="334" t="s">
        <v>38</v>
      </c>
      <c r="J112" s="242" t="s">
        <v>12</v>
      </c>
      <c r="K112" s="243" t="s">
        <v>19</v>
      </c>
      <c r="L112" s="244" t="s">
        <v>20</v>
      </c>
      <c r="M112" s="245" t="s">
        <v>154</v>
      </c>
      <c r="N112" s="242">
        <v>1</v>
      </c>
      <c r="O112" s="242" t="s">
        <v>155</v>
      </c>
      <c r="P112" s="246">
        <v>5000000</v>
      </c>
      <c r="Q112" s="69">
        <f>P112+S112</f>
        <v>5000000</v>
      </c>
      <c r="R112" s="209" t="s">
        <v>59</v>
      </c>
      <c r="S112" s="99">
        <f>P112*0%</f>
        <v>0</v>
      </c>
    </row>
    <row r="113" spans="1:20" s="4" customFormat="1" ht="23.1" customHeight="1">
      <c r="A113" s="8"/>
      <c r="B113" s="9"/>
      <c r="C113" s="10"/>
      <c r="D113" s="208"/>
      <c r="E113" s="238"/>
      <c r="F113" s="215"/>
      <c r="G113" s="239"/>
      <c r="H113" s="333"/>
      <c r="I113" s="275"/>
      <c r="J113" s="242"/>
      <c r="K113" s="243"/>
      <c r="L113" s="244"/>
      <c r="M113" s="245"/>
      <c r="N113" s="242"/>
      <c r="O113" s="242"/>
      <c r="P113" s="274"/>
      <c r="Q113" s="274"/>
      <c r="R113" s="242"/>
      <c r="S113" s="93"/>
    </row>
    <row r="114" spans="1:20" s="4" customFormat="1" ht="23.1" customHeight="1">
      <c r="A114" s="8"/>
      <c r="B114" s="9"/>
      <c r="C114" s="10"/>
      <c r="D114" s="208"/>
      <c r="E114" s="238"/>
      <c r="F114" s="215"/>
      <c r="G114" s="239"/>
      <c r="H114" s="333"/>
      <c r="I114" s="275"/>
      <c r="J114" s="242"/>
      <c r="K114" s="243"/>
      <c r="L114" s="244"/>
      <c r="M114" s="245"/>
      <c r="N114" s="242"/>
      <c r="O114" s="242"/>
      <c r="P114" s="274"/>
      <c r="Q114" s="274"/>
      <c r="R114" s="242"/>
      <c r="S114" s="93"/>
    </row>
    <row r="115" spans="1:20" s="4" customFormat="1" ht="23.1" customHeight="1">
      <c r="A115" s="8"/>
      <c r="B115" s="9"/>
      <c r="C115" s="10"/>
      <c r="D115" s="208"/>
      <c r="E115" s="238" t="s">
        <v>107</v>
      </c>
      <c r="F115" s="215"/>
      <c r="G115" s="239"/>
      <c r="H115" s="312">
        <v>5</v>
      </c>
      <c r="I115" s="374" t="s">
        <v>39</v>
      </c>
      <c r="J115" s="242" t="s">
        <v>12</v>
      </c>
      <c r="K115" s="243" t="s">
        <v>19</v>
      </c>
      <c r="L115" s="244" t="s">
        <v>20</v>
      </c>
      <c r="M115" s="245" t="s">
        <v>154</v>
      </c>
      <c r="N115" s="242">
        <v>1</v>
      </c>
      <c r="O115" s="242" t="s">
        <v>155</v>
      </c>
      <c r="P115" s="246">
        <v>5000000</v>
      </c>
      <c r="Q115" s="69">
        <f>P115+S115</f>
        <v>5000000</v>
      </c>
      <c r="R115" s="209" t="s">
        <v>59</v>
      </c>
      <c r="S115" s="99">
        <f>P115*0%</f>
        <v>0</v>
      </c>
    </row>
    <row r="116" spans="1:20" s="4" customFormat="1" ht="23.1" customHeight="1">
      <c r="A116" s="8"/>
      <c r="B116" s="9"/>
      <c r="C116" s="10"/>
      <c r="D116" s="208"/>
      <c r="E116" s="238"/>
      <c r="F116" s="215"/>
      <c r="G116" s="239"/>
      <c r="H116" s="240"/>
      <c r="I116" s="374"/>
      <c r="J116" s="242"/>
      <c r="K116" s="243"/>
      <c r="L116" s="244"/>
      <c r="M116" s="245"/>
      <c r="N116" s="242"/>
      <c r="O116" s="242"/>
      <c r="P116" s="274"/>
      <c r="Q116" s="274"/>
      <c r="R116" s="242"/>
      <c r="S116" s="93"/>
    </row>
    <row r="117" spans="1:20" s="4" customFormat="1" ht="23.1" customHeight="1">
      <c r="A117" s="8"/>
      <c r="B117" s="9"/>
      <c r="C117" s="10"/>
      <c r="D117" s="208"/>
      <c r="E117" s="238"/>
      <c r="F117" s="215"/>
      <c r="G117" s="239"/>
      <c r="H117" s="240"/>
      <c r="I117" s="335"/>
      <c r="J117" s="242"/>
      <c r="K117" s="243"/>
      <c r="L117" s="244"/>
      <c r="M117" s="245"/>
      <c r="N117" s="242"/>
      <c r="O117" s="242"/>
      <c r="P117" s="274"/>
      <c r="Q117" s="274"/>
      <c r="R117" s="242"/>
      <c r="S117" s="93"/>
    </row>
    <row r="118" spans="1:20" s="4" customFormat="1" ht="23.1" customHeight="1">
      <c r="A118" s="8"/>
      <c r="B118" s="9"/>
      <c r="C118" s="10"/>
      <c r="D118" s="208"/>
      <c r="E118" s="238"/>
      <c r="F118" s="215"/>
      <c r="G118" s="239"/>
      <c r="H118" s="240"/>
      <c r="I118" s="335"/>
      <c r="J118" s="242"/>
      <c r="K118" s="243"/>
      <c r="L118" s="244"/>
      <c r="M118" s="245"/>
      <c r="N118" s="242"/>
      <c r="O118" s="242"/>
      <c r="P118" s="274"/>
      <c r="Q118" s="274"/>
      <c r="R118" s="242"/>
      <c r="S118" s="93"/>
    </row>
    <row r="119" spans="1:20" s="4" customFormat="1" ht="23.1" customHeight="1">
      <c r="A119" s="8"/>
      <c r="B119" s="9"/>
      <c r="C119" s="10"/>
      <c r="D119" s="332"/>
      <c r="E119" s="303" t="s">
        <v>92</v>
      </c>
      <c r="F119" s="140" t="s">
        <v>68</v>
      </c>
      <c r="G119" s="168" t="s">
        <v>83</v>
      </c>
      <c r="H119" s="336"/>
      <c r="I119" s="337"/>
      <c r="J119" s="170"/>
      <c r="K119" s="305"/>
      <c r="L119" s="306"/>
      <c r="M119" s="148"/>
      <c r="N119" s="170"/>
      <c r="O119" s="170"/>
      <c r="P119" s="315"/>
      <c r="Q119" s="315"/>
      <c r="R119" s="170"/>
      <c r="S119" s="84"/>
    </row>
    <row r="120" spans="1:20" s="4" customFormat="1" ht="23.1" customHeight="1">
      <c r="A120" s="8"/>
      <c r="B120" s="9"/>
      <c r="C120" s="10"/>
      <c r="D120" s="327"/>
      <c r="E120" s="308"/>
      <c r="F120" s="151"/>
      <c r="G120" s="177"/>
      <c r="H120" s="258"/>
      <c r="I120" s="259"/>
      <c r="J120" s="179"/>
      <c r="K120" s="236"/>
      <c r="L120" s="237"/>
      <c r="M120" s="159"/>
      <c r="N120" s="179"/>
      <c r="O120" s="179"/>
      <c r="P120" s="317">
        <f>SUM(P122:P129)</f>
        <v>0</v>
      </c>
      <c r="Q120" s="317">
        <f>P120</f>
        <v>0</v>
      </c>
      <c r="R120" s="179"/>
      <c r="S120" s="81">
        <v>4531250000</v>
      </c>
      <c r="T120" s="81">
        <f>S120-P120</f>
        <v>4531250000</v>
      </c>
    </row>
    <row r="121" spans="1:20" s="25" customFormat="1" ht="23.1" customHeight="1">
      <c r="A121" s="22"/>
      <c r="B121" s="23"/>
      <c r="C121" s="24"/>
      <c r="D121" s="338"/>
      <c r="E121" s="238"/>
      <c r="F121" s="310"/>
      <c r="G121" s="239"/>
      <c r="H121" s="333"/>
      <c r="I121" s="241"/>
      <c r="J121" s="242"/>
      <c r="K121" s="243"/>
      <c r="L121" s="244"/>
      <c r="M121" s="245"/>
      <c r="N121" s="242"/>
      <c r="O121" s="333"/>
      <c r="P121" s="274"/>
      <c r="Q121" s="274"/>
      <c r="R121" s="242"/>
      <c r="S121" s="93"/>
    </row>
    <row r="122" spans="1:20" s="4" customFormat="1" ht="23.1" customHeight="1">
      <c r="A122" s="8"/>
      <c r="B122" s="9"/>
      <c r="C122" s="10"/>
      <c r="D122" s="338"/>
      <c r="E122" s="238" t="s">
        <v>91</v>
      </c>
      <c r="F122" s="310"/>
      <c r="G122" s="239"/>
      <c r="H122" s="312" t="s">
        <v>10</v>
      </c>
      <c r="I122" s="375" t="s">
        <v>156</v>
      </c>
      <c r="J122" s="242" t="s">
        <v>12</v>
      </c>
      <c r="K122" s="243" t="s">
        <v>19</v>
      </c>
      <c r="L122" s="244" t="s">
        <v>20</v>
      </c>
      <c r="M122" s="376"/>
      <c r="N122" s="242"/>
      <c r="O122" s="333" t="s">
        <v>15</v>
      </c>
      <c r="P122" s="246">
        <v>0</v>
      </c>
      <c r="Q122" s="246">
        <f>P122</f>
        <v>0</v>
      </c>
      <c r="R122" s="209" t="s">
        <v>59</v>
      </c>
      <c r="S122" s="99" t="e">
        <f>S158</f>
        <v>#REF!</v>
      </c>
    </row>
    <row r="123" spans="1:20" s="4" customFormat="1" ht="23.1" customHeight="1">
      <c r="A123" s="8"/>
      <c r="B123" s="9"/>
      <c r="C123" s="10"/>
      <c r="D123" s="208"/>
      <c r="E123" s="238"/>
      <c r="F123" s="310"/>
      <c r="G123" s="239"/>
      <c r="H123" s="312"/>
      <c r="I123" s="375"/>
      <c r="J123" s="242"/>
      <c r="K123" s="243"/>
      <c r="L123" s="244"/>
      <c r="M123" s="376"/>
      <c r="N123" s="242"/>
      <c r="O123" s="333"/>
      <c r="P123" s="274"/>
      <c r="Q123" s="274"/>
      <c r="R123" s="242"/>
      <c r="S123" s="93"/>
    </row>
    <row r="124" spans="1:20" s="120" customFormat="1" ht="23.1" customHeight="1">
      <c r="A124" s="116"/>
      <c r="B124" s="117"/>
      <c r="C124" s="118"/>
      <c r="D124" s="208"/>
      <c r="E124" s="238"/>
      <c r="F124" s="310"/>
      <c r="G124" s="239"/>
      <c r="H124" s="240"/>
      <c r="I124" s="241" t="s">
        <v>159</v>
      </c>
      <c r="J124" s="242"/>
      <c r="K124" s="243" t="s">
        <v>157</v>
      </c>
      <c r="L124" s="244"/>
      <c r="M124" s="276" t="s">
        <v>158</v>
      </c>
      <c r="N124" s="242"/>
      <c r="O124" s="333" t="s">
        <v>15</v>
      </c>
      <c r="P124" s="246">
        <v>0</v>
      </c>
      <c r="Q124" s="274"/>
      <c r="R124" s="242"/>
      <c r="S124" s="122"/>
    </row>
    <row r="125" spans="1:20" s="4" customFormat="1" ht="23.1" customHeight="1">
      <c r="A125" s="8"/>
      <c r="B125" s="9"/>
      <c r="C125" s="10"/>
      <c r="D125" s="208"/>
      <c r="E125" s="238"/>
      <c r="F125" s="310"/>
      <c r="G125" s="239"/>
      <c r="H125" s="240"/>
      <c r="I125" s="241"/>
      <c r="J125" s="242"/>
      <c r="K125" s="243"/>
      <c r="L125" s="244"/>
      <c r="M125" s="276"/>
      <c r="N125" s="242"/>
      <c r="O125" s="333"/>
      <c r="P125" s="274"/>
      <c r="Q125" s="274"/>
      <c r="R125" s="242"/>
      <c r="S125" s="93"/>
    </row>
    <row r="126" spans="1:20" s="120" customFormat="1" ht="23.1" customHeight="1">
      <c r="A126" s="116"/>
      <c r="B126" s="117"/>
      <c r="C126" s="118"/>
      <c r="D126" s="208"/>
      <c r="E126" s="238" t="s">
        <v>90</v>
      </c>
      <c r="F126" s="310"/>
      <c r="G126" s="239"/>
      <c r="H126" s="312" t="s">
        <v>11</v>
      </c>
      <c r="I126" s="339" t="s">
        <v>84</v>
      </c>
      <c r="J126" s="242" t="s">
        <v>12</v>
      </c>
      <c r="K126" s="243" t="s">
        <v>19</v>
      </c>
      <c r="L126" s="244" t="s">
        <v>20</v>
      </c>
      <c r="M126" s="376" t="s">
        <v>160</v>
      </c>
      <c r="N126" s="242">
        <v>1</v>
      </c>
      <c r="O126" s="333" t="s">
        <v>155</v>
      </c>
      <c r="P126" s="246">
        <v>0</v>
      </c>
      <c r="Q126" s="69">
        <f>P126+S126</f>
        <v>0</v>
      </c>
      <c r="R126" s="209" t="s">
        <v>59</v>
      </c>
      <c r="S126" s="123">
        <f>P126*0%</f>
        <v>0</v>
      </c>
    </row>
    <row r="127" spans="1:20" s="120" customFormat="1" ht="23.1" customHeight="1">
      <c r="A127" s="116"/>
      <c r="B127" s="117"/>
      <c r="C127" s="118"/>
      <c r="D127" s="208"/>
      <c r="E127" s="238"/>
      <c r="F127" s="310"/>
      <c r="G127" s="239"/>
      <c r="H127" s="312"/>
      <c r="I127" s="339"/>
      <c r="J127" s="242"/>
      <c r="K127" s="243"/>
      <c r="L127" s="244"/>
      <c r="M127" s="376"/>
      <c r="N127" s="242"/>
      <c r="O127" s="333"/>
      <c r="P127" s="274"/>
      <c r="Q127" s="274"/>
      <c r="R127" s="242"/>
      <c r="S127" s="122"/>
    </row>
    <row r="128" spans="1:20" s="4" customFormat="1" ht="22.5" customHeight="1">
      <c r="A128" s="8"/>
      <c r="B128" s="9"/>
      <c r="C128" s="10"/>
      <c r="D128" s="208"/>
      <c r="E128" s="238"/>
      <c r="F128" s="310"/>
      <c r="G128" s="239"/>
      <c r="H128" s="312"/>
      <c r="I128" s="241"/>
      <c r="J128" s="242"/>
      <c r="K128" s="243"/>
      <c r="L128" s="244"/>
      <c r="M128" s="340"/>
      <c r="N128" s="242"/>
      <c r="O128" s="333"/>
      <c r="P128" s="274"/>
      <c r="Q128" s="274"/>
      <c r="R128" s="242"/>
      <c r="S128" s="93"/>
    </row>
    <row r="129" spans="1:19" s="4" customFormat="1" ht="22.5" customHeight="1">
      <c r="A129" s="8"/>
      <c r="B129" s="9"/>
      <c r="C129" s="10"/>
      <c r="D129" s="60"/>
      <c r="E129" s="238" t="s">
        <v>128</v>
      </c>
      <c r="F129" s="140"/>
      <c r="G129" s="168"/>
      <c r="H129" s="341"/>
      <c r="I129" s="337" t="s">
        <v>127</v>
      </c>
      <c r="J129" s="170"/>
      <c r="K129" s="243" t="s">
        <v>19</v>
      </c>
      <c r="L129" s="244" t="s">
        <v>20</v>
      </c>
      <c r="M129" s="376" t="s">
        <v>161</v>
      </c>
      <c r="N129" s="170">
        <v>1</v>
      </c>
      <c r="O129" s="333" t="s">
        <v>155</v>
      </c>
      <c r="P129" s="315">
        <v>0</v>
      </c>
      <c r="Q129" s="315">
        <f>P129</f>
        <v>0</v>
      </c>
      <c r="R129" s="170" t="str">
        <f>R126</f>
        <v>DAU</v>
      </c>
      <c r="S129" s="93"/>
    </row>
    <row r="130" spans="1:19" s="4" customFormat="1" ht="22.5" customHeight="1">
      <c r="A130" s="8"/>
      <c r="B130" s="9"/>
      <c r="C130" s="10"/>
      <c r="D130" s="60"/>
      <c r="E130" s="342"/>
      <c r="F130" s="140"/>
      <c r="G130" s="168"/>
      <c r="H130" s="341"/>
      <c r="I130" s="337"/>
      <c r="J130" s="170"/>
      <c r="K130" s="243"/>
      <c r="L130" s="244"/>
      <c r="M130" s="376"/>
      <c r="N130" s="170"/>
      <c r="O130" s="343"/>
      <c r="P130" s="315"/>
      <c r="Q130" s="315"/>
      <c r="R130" s="170"/>
      <c r="S130" s="93"/>
    </row>
    <row r="131" spans="1:19" s="4" customFormat="1" ht="22.5" customHeight="1">
      <c r="A131" s="8"/>
      <c r="B131" s="9"/>
      <c r="C131" s="10"/>
      <c r="D131" s="60"/>
      <c r="E131" s="342"/>
      <c r="F131" s="140"/>
      <c r="G131" s="168"/>
      <c r="H131" s="341"/>
      <c r="I131" s="337"/>
      <c r="J131" s="170"/>
      <c r="K131" s="344"/>
      <c r="L131" s="345"/>
      <c r="M131" s="376" t="s">
        <v>162</v>
      </c>
      <c r="N131" s="170" t="s">
        <v>136</v>
      </c>
      <c r="O131" s="343" t="s">
        <v>155</v>
      </c>
      <c r="P131" s="315"/>
      <c r="Q131" s="315"/>
      <c r="R131" s="170"/>
      <c r="S131" s="93"/>
    </row>
    <row r="132" spans="1:19" s="4" customFormat="1" ht="22.5" customHeight="1">
      <c r="A132" s="8"/>
      <c r="B132" s="9"/>
      <c r="C132" s="10"/>
      <c r="D132" s="218"/>
      <c r="E132" s="249"/>
      <c r="F132" s="346"/>
      <c r="G132" s="250"/>
      <c r="H132" s="347"/>
      <c r="I132" s="252"/>
      <c r="J132" s="253"/>
      <c r="K132" s="254"/>
      <c r="L132" s="255"/>
      <c r="M132" s="376"/>
      <c r="N132" s="253"/>
      <c r="O132" s="347"/>
      <c r="P132" s="290"/>
      <c r="Q132" s="290"/>
      <c r="R132" s="253"/>
      <c r="S132" s="93"/>
    </row>
    <row r="133" spans="1:19" s="4" customFormat="1" ht="23.1" customHeight="1">
      <c r="A133" s="8"/>
      <c r="B133" s="9"/>
      <c r="C133" s="10"/>
      <c r="D133" s="208"/>
      <c r="E133" s="303" t="s">
        <v>94</v>
      </c>
      <c r="F133" s="140" t="s">
        <v>69</v>
      </c>
      <c r="G133" s="168" t="s">
        <v>85</v>
      </c>
      <c r="H133" s="336"/>
      <c r="I133" s="337"/>
      <c r="J133" s="170"/>
      <c r="K133" s="305"/>
      <c r="L133" s="306"/>
      <c r="M133" s="148"/>
      <c r="N133" s="170"/>
      <c r="O133" s="170"/>
      <c r="P133" s="315"/>
      <c r="Q133" s="315"/>
      <c r="R133" s="170"/>
      <c r="S133" s="93"/>
    </row>
    <row r="134" spans="1:19" s="4" customFormat="1" ht="23.1" customHeight="1">
      <c r="A134" s="8"/>
      <c r="B134" s="9"/>
      <c r="C134" s="10"/>
      <c r="D134" s="208"/>
      <c r="E134" s="308"/>
      <c r="F134" s="151"/>
      <c r="G134" s="177"/>
      <c r="H134" s="258"/>
      <c r="I134" s="259"/>
      <c r="J134" s="179"/>
      <c r="K134" s="236"/>
      <c r="L134" s="237"/>
      <c r="M134" s="159"/>
      <c r="N134" s="179"/>
      <c r="O134" s="179"/>
      <c r="P134" s="360">
        <f>P136</f>
        <v>146250000</v>
      </c>
      <c r="Q134" s="360">
        <f>Q136</f>
        <v>146250000</v>
      </c>
      <c r="R134" s="179"/>
      <c r="S134" s="93"/>
    </row>
    <row r="135" spans="1:19" s="4" customFormat="1" ht="23.1" customHeight="1">
      <c r="A135" s="8"/>
      <c r="B135" s="9"/>
      <c r="C135" s="10"/>
      <c r="D135" s="208"/>
      <c r="E135" s="238"/>
      <c r="F135" s="310"/>
      <c r="G135" s="239"/>
      <c r="H135" s="333"/>
      <c r="I135" s="241"/>
      <c r="J135" s="242"/>
      <c r="K135" s="243"/>
      <c r="L135" s="244"/>
      <c r="M135" s="245"/>
      <c r="N135" s="242"/>
      <c r="O135" s="333"/>
      <c r="P135" s="274"/>
      <c r="Q135" s="274"/>
      <c r="R135" s="242"/>
      <c r="S135" s="93"/>
    </row>
    <row r="136" spans="1:19" s="120" customFormat="1" ht="23.1" customHeight="1">
      <c r="A136" s="116"/>
      <c r="B136" s="117"/>
      <c r="C136" s="118"/>
      <c r="D136" s="208"/>
      <c r="E136" s="238" t="s">
        <v>93</v>
      </c>
      <c r="F136" s="310"/>
      <c r="G136" s="239"/>
      <c r="H136" s="312">
        <v>3</v>
      </c>
      <c r="I136" s="375" t="s">
        <v>86</v>
      </c>
      <c r="J136" s="242" t="s">
        <v>12</v>
      </c>
      <c r="K136" s="243" t="s">
        <v>19</v>
      </c>
      <c r="L136" s="244" t="s">
        <v>20</v>
      </c>
      <c r="M136" s="376" t="s">
        <v>163</v>
      </c>
      <c r="N136" s="242">
        <v>1</v>
      </c>
      <c r="O136" s="333" t="s">
        <v>155</v>
      </c>
      <c r="P136" s="246">
        <v>146250000</v>
      </c>
      <c r="Q136" s="69">
        <f>P136</f>
        <v>146250000</v>
      </c>
      <c r="R136" s="209" t="s">
        <v>59</v>
      </c>
      <c r="S136" s="122"/>
    </row>
    <row r="137" spans="1:19" s="120" customFormat="1" ht="23.1" customHeight="1">
      <c r="A137" s="116"/>
      <c r="B137" s="117"/>
      <c r="C137" s="118"/>
      <c r="D137" s="208"/>
      <c r="E137" s="238"/>
      <c r="F137" s="310"/>
      <c r="G137" s="239"/>
      <c r="H137" s="312"/>
      <c r="I137" s="375"/>
      <c r="J137" s="242"/>
      <c r="K137" s="243"/>
      <c r="L137" s="244"/>
      <c r="M137" s="376"/>
      <c r="N137" s="242"/>
      <c r="O137" s="333"/>
      <c r="P137" s="274"/>
      <c r="Q137" s="274"/>
      <c r="R137" s="242"/>
      <c r="S137" s="122"/>
    </row>
    <row r="138" spans="1:19" s="4" customFormat="1" ht="23.1" customHeight="1">
      <c r="A138" s="8"/>
      <c r="B138" s="9"/>
      <c r="C138" s="10"/>
      <c r="D138" s="208"/>
      <c r="E138" s="238"/>
      <c r="F138" s="310"/>
      <c r="G138" s="239"/>
      <c r="H138" s="240"/>
      <c r="I138" s="241"/>
      <c r="J138" s="242"/>
      <c r="K138" s="243"/>
      <c r="L138" s="244"/>
      <c r="M138" s="276"/>
      <c r="N138" s="242"/>
      <c r="O138" s="333"/>
      <c r="P138" s="274"/>
      <c r="Q138" s="274"/>
      <c r="R138" s="242"/>
      <c r="S138" s="93"/>
    </row>
    <row r="139" spans="1:19" s="4" customFormat="1" ht="23.1" customHeight="1">
      <c r="A139" s="8"/>
      <c r="B139" s="9"/>
      <c r="C139" s="10" t="s">
        <v>108</v>
      </c>
      <c r="D139" s="208"/>
      <c r="E139" s="238"/>
      <c r="F139" s="310"/>
      <c r="G139" s="239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93"/>
    </row>
    <row r="140" spans="1:19" s="4" customFormat="1" ht="23.1" customHeight="1">
      <c r="A140" s="8"/>
      <c r="B140" s="9"/>
      <c r="C140" s="10"/>
      <c r="D140" s="208"/>
      <c r="E140" s="242"/>
      <c r="F140" s="310"/>
      <c r="G140" s="239"/>
      <c r="H140" s="240"/>
      <c r="I140" s="210"/>
      <c r="J140" s="242"/>
      <c r="K140" s="216"/>
      <c r="L140" s="217"/>
      <c r="M140" s="214"/>
      <c r="N140" s="242"/>
      <c r="O140" s="242"/>
      <c r="P140" s="274"/>
      <c r="Q140" s="274"/>
      <c r="R140" s="242"/>
      <c r="S140" s="93"/>
    </row>
    <row r="141" spans="1:19" s="4" customFormat="1" ht="23.1" customHeight="1">
      <c r="A141" s="8"/>
      <c r="B141" s="9"/>
      <c r="C141" s="10"/>
      <c r="D141" s="60"/>
      <c r="E141" s="303" t="s">
        <v>176</v>
      </c>
      <c r="F141" s="140" t="s">
        <v>180</v>
      </c>
      <c r="G141" s="168" t="s">
        <v>177</v>
      </c>
      <c r="H141" s="336"/>
      <c r="I141" s="337"/>
      <c r="J141" s="170"/>
      <c r="K141" s="305"/>
      <c r="L141" s="306"/>
      <c r="M141" s="148"/>
      <c r="N141" s="170"/>
      <c r="O141" s="170"/>
      <c r="P141" s="315"/>
      <c r="Q141" s="315"/>
      <c r="R141" s="170"/>
      <c r="S141" s="93"/>
    </row>
    <row r="142" spans="1:19" s="4" customFormat="1" ht="23.1" customHeight="1">
      <c r="A142" s="8"/>
      <c r="B142" s="9"/>
      <c r="C142" s="10"/>
      <c r="D142" s="60"/>
      <c r="E142" s="308"/>
      <c r="F142" s="151"/>
      <c r="G142" s="177"/>
      <c r="H142" s="258"/>
      <c r="I142" s="259"/>
      <c r="J142" s="179"/>
      <c r="K142" s="236"/>
      <c r="L142" s="237"/>
      <c r="M142" s="159"/>
      <c r="N142" s="179"/>
      <c r="O142" s="179"/>
      <c r="P142" s="360">
        <f>SUM(P143:P143)</f>
        <v>156395000</v>
      </c>
      <c r="Q142" s="360">
        <f>SUM(Q143)</f>
        <v>200000000</v>
      </c>
      <c r="R142" s="179"/>
      <c r="S142" s="93"/>
    </row>
    <row r="143" spans="1:19" s="4" customFormat="1" ht="23.1" customHeight="1">
      <c r="A143" s="8"/>
      <c r="B143" s="9"/>
      <c r="C143" s="10"/>
      <c r="D143" s="60"/>
      <c r="E143" s="170"/>
      <c r="F143" s="140"/>
      <c r="G143" s="168"/>
      <c r="H143" s="312">
        <v>3</v>
      </c>
      <c r="I143" s="375" t="s">
        <v>87</v>
      </c>
      <c r="J143" s="242" t="s">
        <v>12</v>
      </c>
      <c r="K143" s="243" t="s">
        <v>19</v>
      </c>
      <c r="L143" s="244" t="s">
        <v>20</v>
      </c>
      <c r="M143" s="376" t="s">
        <v>164</v>
      </c>
      <c r="N143" s="242">
        <v>120</v>
      </c>
      <c r="O143" s="333" t="s">
        <v>142</v>
      </c>
      <c r="P143" s="246">
        <v>156395000</v>
      </c>
      <c r="Q143" s="69">
        <v>200000000</v>
      </c>
      <c r="R143" s="209" t="s">
        <v>59</v>
      </c>
      <c r="S143" s="93"/>
    </row>
    <row r="144" spans="1:19" s="4" customFormat="1" ht="23.1" customHeight="1">
      <c r="A144" s="8"/>
      <c r="B144" s="9"/>
      <c r="C144" s="10"/>
      <c r="D144" s="60"/>
      <c r="E144" s="170"/>
      <c r="F144" s="140"/>
      <c r="G144" s="168"/>
      <c r="H144" s="312"/>
      <c r="I144" s="375"/>
      <c r="J144" s="242"/>
      <c r="K144" s="243"/>
      <c r="L144" s="244"/>
      <c r="M144" s="376"/>
      <c r="N144" s="242"/>
      <c r="O144" s="333"/>
      <c r="P144" s="274"/>
      <c r="Q144" s="274"/>
      <c r="R144" s="242"/>
      <c r="S144" s="93"/>
    </row>
    <row r="145" spans="1:19" s="4" customFormat="1" ht="23.1" customHeight="1">
      <c r="A145" s="8"/>
      <c r="B145" s="9"/>
      <c r="C145" s="10"/>
      <c r="D145" s="60"/>
      <c r="E145" s="170"/>
      <c r="F145" s="140"/>
      <c r="G145" s="168"/>
      <c r="H145" s="348"/>
      <c r="I145" s="144"/>
      <c r="J145" s="170"/>
      <c r="K145" s="305"/>
      <c r="L145" s="306"/>
      <c r="M145" s="148"/>
      <c r="N145" s="170"/>
      <c r="O145" s="170"/>
      <c r="P145" s="315"/>
      <c r="Q145" s="315"/>
      <c r="R145" s="170"/>
      <c r="S145" s="93"/>
    </row>
    <row r="146" spans="1:19" s="4" customFormat="1" ht="23.1" customHeight="1">
      <c r="A146" s="8"/>
      <c r="B146" s="9"/>
      <c r="C146" s="10"/>
      <c r="D146" s="332"/>
      <c r="E146" s="303" t="s">
        <v>122</v>
      </c>
      <c r="F146" s="140" t="s">
        <v>181</v>
      </c>
      <c r="G146" s="168" t="s">
        <v>179</v>
      </c>
      <c r="H146" s="144"/>
      <c r="I146" s="144"/>
      <c r="J146" s="170"/>
      <c r="K146" s="305"/>
      <c r="L146" s="306"/>
      <c r="M146" s="148"/>
      <c r="N146" s="170"/>
      <c r="O146" s="170"/>
      <c r="P146" s="315"/>
      <c r="Q146" s="315"/>
      <c r="R146" s="170"/>
      <c r="S146" s="84"/>
    </row>
    <row r="147" spans="1:19" s="4" customFormat="1" ht="23.1" customHeight="1">
      <c r="A147" s="8"/>
      <c r="B147" s="9"/>
      <c r="C147" s="10"/>
      <c r="D147" s="349"/>
      <c r="E147" s="257"/>
      <c r="F147" s="151"/>
      <c r="G147" s="177"/>
      <c r="H147" s="155"/>
      <c r="I147" s="155"/>
      <c r="J147" s="179"/>
      <c r="K147" s="236"/>
      <c r="L147" s="237"/>
      <c r="M147" s="159"/>
      <c r="N147" s="179"/>
      <c r="O147" s="179"/>
      <c r="P147" s="359">
        <f>SUM(P149:P154)</f>
        <v>443400000</v>
      </c>
      <c r="Q147" s="359">
        <f>SUM(Q148:Q156)</f>
        <v>394900000</v>
      </c>
      <c r="R147" s="179"/>
      <c r="S147" s="84"/>
    </row>
    <row r="148" spans="1:19" s="4" customFormat="1" ht="23.1" customHeight="1">
      <c r="A148" s="8"/>
      <c r="B148" s="9"/>
      <c r="C148" s="10"/>
      <c r="D148" s="60"/>
      <c r="E148" s="170"/>
      <c r="F148" s="140"/>
      <c r="G148" s="168"/>
      <c r="H148" s="144"/>
      <c r="I148" s="144"/>
      <c r="J148" s="170"/>
      <c r="K148" s="344"/>
      <c r="L148" s="345"/>
      <c r="M148" s="350"/>
      <c r="N148" s="170"/>
      <c r="O148" s="170"/>
      <c r="P148" s="315"/>
      <c r="Q148" s="315"/>
      <c r="R148" s="170"/>
      <c r="S148" s="93"/>
    </row>
    <row r="149" spans="1:19" s="4" customFormat="1" ht="23.1" customHeight="1">
      <c r="A149" s="8"/>
      <c r="B149" s="9"/>
      <c r="C149" s="10"/>
      <c r="D149" s="60"/>
      <c r="E149" s="238" t="s">
        <v>124</v>
      </c>
      <c r="F149" s="140"/>
      <c r="G149" s="168"/>
      <c r="H149" s="312">
        <v>1</v>
      </c>
      <c r="I149" s="144" t="s">
        <v>120</v>
      </c>
      <c r="J149" s="170"/>
      <c r="K149" s="243" t="s">
        <v>19</v>
      </c>
      <c r="L149" s="244" t="s">
        <v>20</v>
      </c>
      <c r="M149" s="376" t="s">
        <v>129</v>
      </c>
      <c r="N149" s="170"/>
      <c r="O149" s="170"/>
      <c r="P149" s="315">
        <v>248500000</v>
      </c>
      <c r="Q149" s="315">
        <v>200000000</v>
      </c>
      <c r="R149" s="170" t="s">
        <v>59</v>
      </c>
      <c r="S149" s="93"/>
    </row>
    <row r="150" spans="1:19" s="4" customFormat="1" ht="23.1" customHeight="1">
      <c r="A150" s="8"/>
      <c r="B150" s="9"/>
      <c r="C150" s="10"/>
      <c r="D150" s="60"/>
      <c r="E150" s="170"/>
      <c r="F150" s="140"/>
      <c r="G150" s="168"/>
      <c r="H150" s="144"/>
      <c r="I150" s="144" t="s">
        <v>121</v>
      </c>
      <c r="J150" s="170"/>
      <c r="K150" s="243"/>
      <c r="L150" s="244"/>
      <c r="M150" s="376"/>
      <c r="N150" s="170"/>
      <c r="O150" s="170"/>
      <c r="P150" s="315"/>
      <c r="Q150" s="315"/>
      <c r="R150" s="170"/>
      <c r="S150" s="93"/>
    </row>
    <row r="151" spans="1:19" s="4" customFormat="1" ht="23.1" customHeight="1">
      <c r="A151" s="8"/>
      <c r="B151" s="9"/>
      <c r="C151" s="10"/>
      <c r="D151" s="60"/>
      <c r="E151" s="170"/>
      <c r="F151" s="140"/>
      <c r="G151" s="168"/>
      <c r="H151" s="144"/>
      <c r="I151" s="144" t="s">
        <v>178</v>
      </c>
      <c r="J151" s="170"/>
      <c r="K151" s="243" t="s">
        <v>21</v>
      </c>
      <c r="L151" s="244" t="s">
        <v>20</v>
      </c>
      <c r="M151" s="377" t="s">
        <v>130</v>
      </c>
      <c r="N151" s="170"/>
      <c r="O151" s="170"/>
      <c r="P151" s="315"/>
      <c r="Q151" s="315"/>
      <c r="R151" s="170"/>
      <c r="S151" s="93"/>
    </row>
    <row r="152" spans="1:19" s="4" customFormat="1" ht="23.1" customHeight="1">
      <c r="A152" s="8"/>
      <c r="B152" s="9"/>
      <c r="C152" s="10"/>
      <c r="D152" s="60"/>
      <c r="E152" s="170"/>
      <c r="F152" s="140"/>
      <c r="G152" s="168"/>
      <c r="H152" s="144"/>
      <c r="I152" s="144"/>
      <c r="J152" s="170"/>
      <c r="K152" s="344"/>
      <c r="L152" s="345"/>
      <c r="M152" s="378"/>
      <c r="N152" s="170"/>
      <c r="O152" s="170"/>
      <c r="P152" s="315"/>
      <c r="Q152" s="315"/>
      <c r="R152" s="170"/>
      <c r="S152" s="93"/>
    </row>
    <row r="153" spans="1:19" s="4" customFormat="1" ht="23.1" customHeight="1">
      <c r="A153" s="8"/>
      <c r="B153" s="9"/>
      <c r="C153" s="10"/>
      <c r="D153" s="60"/>
      <c r="E153" s="170"/>
      <c r="F153" s="140"/>
      <c r="G153" s="168"/>
      <c r="H153" s="144"/>
      <c r="I153" s="144"/>
      <c r="J153" s="170"/>
      <c r="K153" s="344"/>
      <c r="L153" s="345"/>
      <c r="M153" s="350"/>
      <c r="N153" s="170"/>
      <c r="O153" s="170"/>
      <c r="P153" s="315"/>
      <c r="Q153" s="315"/>
      <c r="R153" s="170"/>
      <c r="S153" s="93"/>
    </row>
    <row r="154" spans="1:19" s="4" customFormat="1" ht="23.1" customHeight="1">
      <c r="A154" s="8"/>
      <c r="B154" s="9"/>
      <c r="C154" s="10"/>
      <c r="D154" s="60"/>
      <c r="E154" s="238" t="s">
        <v>123</v>
      </c>
      <c r="F154" s="140"/>
      <c r="G154" s="168"/>
      <c r="H154" s="312">
        <v>2</v>
      </c>
      <c r="I154" s="144" t="s">
        <v>119</v>
      </c>
      <c r="J154" s="170"/>
      <c r="K154" s="243" t="s">
        <v>19</v>
      </c>
      <c r="L154" s="244" t="s">
        <v>20</v>
      </c>
      <c r="M154" s="380" t="s">
        <v>125</v>
      </c>
      <c r="N154" s="170"/>
      <c r="O154" s="170"/>
      <c r="P154" s="315">
        <v>194900000</v>
      </c>
      <c r="Q154" s="315">
        <f>P154</f>
        <v>194900000</v>
      </c>
      <c r="R154" s="170" t="s">
        <v>59</v>
      </c>
      <c r="S154" s="93"/>
    </row>
    <row r="155" spans="1:19" s="4" customFormat="1" ht="23.1" customHeight="1">
      <c r="A155" s="8"/>
      <c r="B155" s="9"/>
      <c r="C155" s="10"/>
      <c r="D155" s="60"/>
      <c r="E155" s="170"/>
      <c r="F155" s="140"/>
      <c r="G155" s="168"/>
      <c r="H155" s="144"/>
      <c r="I155" s="144"/>
      <c r="J155" s="170"/>
      <c r="K155" s="243"/>
      <c r="L155" s="244"/>
      <c r="M155" s="381"/>
      <c r="N155" s="170"/>
      <c r="O155" s="170"/>
      <c r="P155" s="315"/>
      <c r="Q155" s="315"/>
      <c r="R155" s="170"/>
      <c r="S155" s="93"/>
    </row>
    <row r="156" spans="1:19" s="4" customFormat="1" ht="23.1" customHeight="1">
      <c r="A156" s="8"/>
      <c r="B156" s="9"/>
      <c r="C156" s="10"/>
      <c r="D156" s="60"/>
      <c r="E156" s="170"/>
      <c r="F156" s="140"/>
      <c r="G156" s="168"/>
      <c r="H156" s="144"/>
      <c r="I156" s="144"/>
      <c r="J156" s="170"/>
      <c r="K156" s="243" t="s">
        <v>21</v>
      </c>
      <c r="L156" s="244" t="s">
        <v>20</v>
      </c>
      <c r="M156" s="245" t="s">
        <v>126</v>
      </c>
      <c r="N156" s="170"/>
      <c r="O156" s="170"/>
      <c r="P156" s="315"/>
      <c r="Q156" s="315"/>
      <c r="R156" s="170"/>
      <c r="S156" s="93"/>
    </row>
    <row r="157" spans="1:19" s="4" customFormat="1" ht="23.1" customHeight="1">
      <c r="A157" s="8"/>
      <c r="B157" s="9"/>
      <c r="C157" s="10"/>
      <c r="D157" s="218"/>
      <c r="E157" s="351"/>
      <c r="F157" s="220"/>
      <c r="G157" s="352"/>
      <c r="H157" s="222"/>
      <c r="I157" s="222"/>
      <c r="J157" s="253"/>
      <c r="K157" s="353"/>
      <c r="L157" s="354"/>
      <c r="M157" s="226"/>
      <c r="N157" s="253"/>
      <c r="O157" s="253"/>
      <c r="P157" s="290"/>
      <c r="Q157" s="355"/>
      <c r="R157" s="253"/>
      <c r="S157" s="93"/>
    </row>
    <row r="158" spans="1:19" s="4" customFormat="1" ht="23.1" customHeight="1">
      <c r="A158" s="8"/>
      <c r="B158" s="9"/>
      <c r="C158" s="10"/>
      <c r="D158" s="379" t="s">
        <v>89</v>
      </c>
      <c r="E158" s="379"/>
      <c r="F158" s="379"/>
      <c r="G158" s="379"/>
      <c r="H158" s="379"/>
      <c r="I158" s="379"/>
      <c r="J158" s="379"/>
      <c r="K158" s="379"/>
      <c r="L158" s="379"/>
      <c r="M158" s="379"/>
      <c r="N158" s="379"/>
      <c r="O158" s="379"/>
      <c r="P158" s="356">
        <f>P19</f>
        <v>5959487960</v>
      </c>
      <c r="Q158" s="357">
        <f>Q19</f>
        <v>5959487960</v>
      </c>
      <c r="R158" s="358"/>
      <c r="S158" s="103" t="e">
        <f>#REF!-Q158</f>
        <v>#REF!</v>
      </c>
    </row>
    <row r="159" spans="1:19">
      <c r="D159" s="71"/>
      <c r="E159" s="62"/>
      <c r="F159" s="72"/>
      <c r="G159" s="73"/>
      <c r="H159" s="74"/>
      <c r="I159" s="68"/>
      <c r="J159" s="62"/>
      <c r="K159" s="75"/>
      <c r="L159" s="75"/>
      <c r="M159" s="49"/>
      <c r="N159" s="62"/>
      <c r="O159" s="62"/>
      <c r="Q159" s="71"/>
      <c r="R159" s="62"/>
      <c r="S159" s="62"/>
    </row>
    <row r="160" spans="1:19" ht="27.75">
      <c r="D160" s="71"/>
      <c r="E160" s="62"/>
      <c r="F160" s="72"/>
      <c r="G160" s="73"/>
      <c r="H160" s="74"/>
      <c r="I160" s="68"/>
      <c r="J160" s="62"/>
      <c r="K160" s="75"/>
      <c r="L160" s="75"/>
      <c r="M160" s="49"/>
      <c r="N160" s="78" t="s">
        <v>114</v>
      </c>
      <c r="O160" s="62"/>
      <c r="R160" s="62"/>
      <c r="S160" s="62"/>
    </row>
    <row r="161" spans="4:19" ht="21" customHeight="1">
      <c r="D161" s="57"/>
      <c r="E161" s="27"/>
      <c r="F161" s="65"/>
      <c r="G161" s="26"/>
      <c r="H161" s="32"/>
      <c r="I161" s="36"/>
      <c r="J161" s="27"/>
      <c r="K161" s="43"/>
      <c r="L161" s="43"/>
      <c r="M161" s="47"/>
      <c r="N161" s="78" t="s">
        <v>109</v>
      </c>
      <c r="O161" s="27"/>
      <c r="R161" s="27"/>
      <c r="S161" s="27"/>
    </row>
    <row r="162" spans="4:19" ht="21" customHeight="1">
      <c r="D162" s="57"/>
      <c r="E162" s="27"/>
      <c r="F162" s="65"/>
      <c r="G162" s="26"/>
      <c r="H162" s="32"/>
      <c r="I162" s="36"/>
      <c r="J162" s="27"/>
      <c r="K162" s="43"/>
      <c r="L162" s="43"/>
      <c r="M162" s="47"/>
      <c r="N162" s="78" t="s">
        <v>110</v>
      </c>
      <c r="O162" s="27"/>
      <c r="R162" s="27"/>
      <c r="S162" s="27"/>
    </row>
    <row r="163" spans="4:19" ht="21" customHeight="1">
      <c r="D163" s="57"/>
      <c r="E163" s="27"/>
      <c r="F163" s="65"/>
      <c r="G163" s="26"/>
      <c r="H163" s="32"/>
      <c r="I163" s="36"/>
      <c r="J163" s="27"/>
      <c r="K163" s="43"/>
      <c r="L163" s="43"/>
      <c r="M163" s="47"/>
      <c r="N163" s="79"/>
      <c r="O163" s="27"/>
      <c r="R163" s="27"/>
      <c r="S163" s="27"/>
    </row>
    <row r="164" spans="4:19" ht="21" customHeight="1">
      <c r="D164" s="57"/>
      <c r="E164" s="27"/>
      <c r="F164" s="65"/>
      <c r="G164" s="26"/>
      <c r="H164" s="32"/>
      <c r="I164" s="36"/>
      <c r="J164" s="27"/>
      <c r="K164" s="43"/>
      <c r="L164" s="43"/>
      <c r="M164" s="47"/>
      <c r="N164" s="79"/>
      <c r="O164" s="27"/>
      <c r="R164" s="27"/>
      <c r="S164" s="27"/>
    </row>
    <row r="165" spans="4:19" ht="21" customHeight="1">
      <c r="D165" s="57"/>
      <c r="E165" s="27"/>
      <c r="F165" s="65"/>
      <c r="G165" s="26"/>
      <c r="H165" s="32"/>
      <c r="I165" s="36"/>
      <c r="J165" s="27"/>
      <c r="K165" s="43"/>
      <c r="L165" s="43"/>
      <c r="M165" s="47"/>
      <c r="N165" s="79"/>
      <c r="O165" s="27"/>
      <c r="R165" s="27"/>
      <c r="S165" s="27"/>
    </row>
    <row r="166" spans="4:19" ht="21" customHeight="1">
      <c r="D166" s="57"/>
      <c r="E166" s="27"/>
      <c r="F166" s="65"/>
      <c r="G166" s="26"/>
      <c r="H166" s="32"/>
      <c r="I166" s="36"/>
      <c r="J166" s="27"/>
      <c r="K166" s="43"/>
      <c r="L166" s="43"/>
      <c r="M166" s="47"/>
      <c r="N166" s="79"/>
      <c r="O166" s="27"/>
      <c r="R166" s="27"/>
      <c r="S166" s="27"/>
    </row>
    <row r="167" spans="4:19" ht="21" customHeight="1">
      <c r="N167" s="80"/>
    </row>
    <row r="168" spans="4:19" ht="21" customHeight="1">
      <c r="N168" s="102" t="s">
        <v>111</v>
      </c>
    </row>
    <row r="169" spans="4:19" ht="21" customHeight="1">
      <c r="N169" s="78" t="s">
        <v>112</v>
      </c>
    </row>
    <row r="170" spans="4:19" ht="21" customHeight="1">
      <c r="N170" s="78" t="s">
        <v>113</v>
      </c>
    </row>
    <row r="171" spans="4:19">
      <c r="Q171" s="80"/>
    </row>
    <row r="187" spans="3:19">
      <c r="I187" s="111"/>
    </row>
    <row r="189" spans="3:19" s="17" customFormat="1">
      <c r="C189" s="16"/>
      <c r="D189" s="59"/>
      <c r="E189" s="19"/>
      <c r="F189" s="59"/>
      <c r="G189" s="18"/>
      <c r="H189" s="35"/>
      <c r="I189" s="40"/>
      <c r="J189" s="19"/>
      <c r="K189" s="40"/>
      <c r="L189" s="40"/>
      <c r="M189" s="52"/>
      <c r="N189" s="19"/>
      <c r="O189" s="19"/>
      <c r="P189" s="62"/>
      <c r="Q189" s="59"/>
      <c r="R189" s="19"/>
      <c r="S189" s="19"/>
    </row>
    <row r="190" spans="3:19" s="17" customFormat="1">
      <c r="C190" s="16"/>
      <c r="D190" s="59"/>
      <c r="E190" s="19"/>
      <c r="F190" s="59"/>
      <c r="G190" s="18"/>
      <c r="H190" s="35"/>
      <c r="I190" s="40"/>
      <c r="J190" s="19"/>
      <c r="K190" s="40"/>
      <c r="L190" s="40"/>
      <c r="M190" s="52"/>
      <c r="N190" s="19"/>
      <c r="O190" s="19"/>
      <c r="P190" s="62"/>
      <c r="Q190" s="59"/>
      <c r="R190" s="19"/>
      <c r="S190" s="19"/>
    </row>
    <row r="191" spans="3:19" s="17" customFormat="1">
      <c r="C191" s="16"/>
      <c r="D191" s="59"/>
      <c r="E191" s="19"/>
      <c r="F191" s="59"/>
      <c r="G191" s="18"/>
      <c r="H191" s="35"/>
      <c r="I191" s="41"/>
      <c r="J191" s="19"/>
      <c r="K191" s="40"/>
      <c r="L191" s="40"/>
      <c r="M191" s="52"/>
      <c r="N191" s="19"/>
      <c r="O191" s="19"/>
      <c r="P191" s="62"/>
      <c r="Q191" s="59"/>
      <c r="R191" s="19"/>
      <c r="S191" s="19"/>
    </row>
    <row r="192" spans="3:19" s="17" customFormat="1">
      <c r="C192" s="16"/>
      <c r="D192" s="59"/>
      <c r="E192" s="19"/>
      <c r="F192" s="59"/>
      <c r="G192" s="18"/>
      <c r="H192" s="35"/>
      <c r="I192" s="41"/>
      <c r="K192" s="40"/>
      <c r="L192" s="40"/>
      <c r="M192" s="52"/>
      <c r="N192" s="19"/>
      <c r="O192" s="19"/>
      <c r="P192" s="62"/>
      <c r="Q192" s="59"/>
      <c r="R192" s="19"/>
      <c r="S192" s="19"/>
    </row>
    <row r="193" spans="3:19" s="17" customFormat="1">
      <c r="C193" s="16"/>
      <c r="D193" s="59"/>
      <c r="E193" s="19"/>
      <c r="F193" s="59"/>
      <c r="G193" s="18"/>
      <c r="H193" s="35"/>
      <c r="I193" s="42"/>
      <c r="K193" s="40"/>
      <c r="L193" s="40"/>
      <c r="M193" s="52"/>
      <c r="N193" s="19"/>
      <c r="O193" s="19"/>
      <c r="P193" s="62"/>
      <c r="Q193" s="59"/>
      <c r="R193" s="19"/>
      <c r="S193" s="19"/>
    </row>
    <row r="194" spans="3:19" s="17" customFormat="1">
      <c r="C194" s="16"/>
      <c r="D194" s="59"/>
      <c r="E194" s="19"/>
      <c r="F194" s="59"/>
      <c r="G194" s="18"/>
      <c r="H194" s="35"/>
      <c r="I194" s="42"/>
      <c r="J194" s="19"/>
      <c r="K194" s="40"/>
      <c r="L194" s="40"/>
      <c r="M194" s="52"/>
      <c r="N194" s="19"/>
      <c r="O194" s="19"/>
      <c r="P194" s="62"/>
      <c r="Q194" s="59"/>
      <c r="R194" s="19"/>
      <c r="S194" s="19"/>
    </row>
    <row r="195" spans="3:19" s="17" customFormat="1">
      <c r="C195" s="16"/>
      <c r="D195" s="59"/>
      <c r="E195" s="19"/>
      <c r="F195" s="59"/>
      <c r="G195" s="18"/>
      <c r="H195" s="35"/>
      <c r="I195" s="42"/>
      <c r="J195" s="19"/>
      <c r="K195" s="40"/>
      <c r="L195" s="40"/>
      <c r="M195" s="52"/>
      <c r="N195" s="19"/>
      <c r="O195" s="19"/>
      <c r="P195" s="62"/>
      <c r="Q195" s="59"/>
      <c r="R195" s="19"/>
      <c r="S195" s="19"/>
    </row>
    <row r="196" spans="3:19" s="17" customFormat="1">
      <c r="C196" s="16"/>
      <c r="D196" s="59"/>
      <c r="E196" s="19"/>
      <c r="F196" s="59"/>
      <c r="G196" s="18"/>
      <c r="H196" s="35"/>
      <c r="I196" s="42"/>
      <c r="J196" s="19"/>
      <c r="K196" s="40"/>
      <c r="L196" s="40"/>
      <c r="M196" s="52"/>
      <c r="N196" s="19"/>
      <c r="O196" s="19"/>
      <c r="P196" s="62"/>
      <c r="Q196" s="59"/>
      <c r="R196" s="19"/>
      <c r="S196" s="19"/>
    </row>
    <row r="197" spans="3:19" s="17" customFormat="1">
      <c r="C197" s="16"/>
      <c r="D197" s="59"/>
      <c r="E197" s="19"/>
      <c r="F197" s="59"/>
      <c r="G197" s="18"/>
      <c r="H197" s="35"/>
      <c r="I197" s="42"/>
      <c r="J197" s="19"/>
      <c r="K197" s="40"/>
      <c r="L197" s="40"/>
      <c r="M197" s="52"/>
      <c r="N197" s="19"/>
      <c r="O197" s="19"/>
      <c r="P197" s="62"/>
      <c r="Q197" s="59"/>
      <c r="R197" s="19"/>
      <c r="S197" s="19"/>
    </row>
    <row r="198" spans="3:19" s="17" customFormat="1">
      <c r="C198" s="16"/>
      <c r="D198" s="59"/>
      <c r="E198" s="19"/>
      <c r="F198" s="59"/>
      <c r="G198" s="18"/>
      <c r="H198" s="35"/>
      <c r="I198" s="42"/>
      <c r="J198" s="19"/>
      <c r="K198" s="40"/>
      <c r="L198" s="40"/>
      <c r="M198" s="52"/>
      <c r="N198" s="19"/>
      <c r="O198" s="19"/>
      <c r="P198" s="62"/>
      <c r="Q198" s="59"/>
      <c r="R198" s="19"/>
      <c r="S198" s="19"/>
    </row>
  </sheetData>
  <mergeCells count="62">
    <mergeCell ref="D2:R2"/>
    <mergeCell ref="D3:R3"/>
    <mergeCell ref="A11:A12"/>
    <mergeCell ref="B11:B12"/>
    <mergeCell ref="D11:D13"/>
    <mergeCell ref="E11:E13"/>
    <mergeCell ref="F11:G13"/>
    <mergeCell ref="H11:I13"/>
    <mergeCell ref="J11:J13"/>
    <mergeCell ref="K11:M13"/>
    <mergeCell ref="N11:O11"/>
    <mergeCell ref="P11:Q11"/>
    <mergeCell ref="R11:R13"/>
    <mergeCell ref="N12:N13"/>
    <mergeCell ref="O12:O13"/>
    <mergeCell ref="F14:G14"/>
    <mergeCell ref="K14:M14"/>
    <mergeCell ref="M55:M56"/>
    <mergeCell ref="I64:I65"/>
    <mergeCell ref="M64:M65"/>
    <mergeCell ref="I60:I61"/>
    <mergeCell ref="M61:M62"/>
    <mergeCell ref="M46:M47"/>
    <mergeCell ref="M50:M51"/>
    <mergeCell ref="G25:G29"/>
    <mergeCell ref="M26:M27"/>
    <mergeCell ref="G34:I35"/>
    <mergeCell ref="M38:M39"/>
    <mergeCell ref="I40:I41"/>
    <mergeCell ref="M42:M43"/>
    <mergeCell ref="M69:M70"/>
    <mergeCell ref="I72:I73"/>
    <mergeCell ref="M72:M73"/>
    <mergeCell ref="I75:I76"/>
    <mergeCell ref="M75:M76"/>
    <mergeCell ref="M122:M123"/>
    <mergeCell ref="I90:I91"/>
    <mergeCell ref="M91:M92"/>
    <mergeCell ref="I77:I78"/>
    <mergeCell ref="M77:M78"/>
    <mergeCell ref="M79:M80"/>
    <mergeCell ref="M149:M150"/>
    <mergeCell ref="M151:M152"/>
    <mergeCell ref="D158:O158"/>
    <mergeCell ref="P82:P83"/>
    <mergeCell ref="I143:I144"/>
    <mergeCell ref="M143:M144"/>
    <mergeCell ref="M154:M155"/>
    <mergeCell ref="M126:M127"/>
    <mergeCell ref="M129:M130"/>
    <mergeCell ref="M131:M132"/>
    <mergeCell ref="I136:I137"/>
    <mergeCell ref="M136:M137"/>
    <mergeCell ref="I106:I107"/>
    <mergeCell ref="M106:M107"/>
    <mergeCell ref="I115:I116"/>
    <mergeCell ref="I122:I123"/>
    <mergeCell ref="Q82:Q83"/>
    <mergeCell ref="I95:I96"/>
    <mergeCell ref="I97:I98"/>
    <mergeCell ref="I103:I104"/>
    <mergeCell ref="M103:M104"/>
  </mergeCells>
  <printOptions horizontalCentered="1"/>
  <pageMargins left="0" right="0.25" top="1" bottom="1" header="1" footer="1"/>
  <pageSetup paperSize="256" scale="42" orientation="landscape" horizontalDpi="4294967294" verticalDpi="4294967294" r:id="rId1"/>
  <headerFooter>
    <oddFooter>&amp;LLAMPIRAN RENJA 2018 DPKD</oddFooter>
  </headerFooter>
  <rowBreaks count="4" manualBreakCount="4">
    <brk id="38" min="3" max="17" man="1"/>
    <brk id="73" min="3" max="17" man="1"/>
    <brk id="108" min="3" max="17" man="1"/>
    <brk id="144" min="3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Renja DPKD up date baru 5_2_218</vt:lpstr>
      <vt:lpstr>'Renja DPKD up date baru 5_2_218'!Print_Area</vt:lpstr>
      <vt:lpstr>'Renja DPKD up date baru 5_2_218'!Print_Titles</vt:lpstr>
    </vt:vector>
  </TitlesOfParts>
  <Company>Acer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twins</cp:lastModifiedBy>
  <cp:lastPrinted>2018-02-08T22:59:04Z</cp:lastPrinted>
  <dcterms:created xsi:type="dcterms:W3CDTF">2009-03-21T15:48:00Z</dcterms:created>
  <dcterms:modified xsi:type="dcterms:W3CDTF">2018-03-02T06:05:12Z</dcterms:modified>
</cp:coreProperties>
</file>